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9315" windowHeight="7995" tabRatio="824"/>
  </bookViews>
  <sheets>
    <sheet name="resumen.facturas_analytics" sheetId="3" r:id="rId1"/>
    <sheet name="datos.facturas" sheetId="1" r:id="rId2"/>
    <sheet name="datos.analytics" sheetId="2" r:id="rId3"/>
    <sheet name="bbdd.facturas" sheetId="5" r:id="rId4"/>
  </sheets>
  <calcPr calcId="145621"/>
</workbook>
</file>

<file path=xl/calcChain.xml><?xml version="1.0" encoding="utf-8"?>
<calcChain xmlns="http://schemas.openxmlformats.org/spreadsheetml/2006/main">
  <c r="F43" i="3" l="1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J43" i="3" l="1"/>
  <c r="I43" i="3"/>
  <c r="H43" i="3"/>
  <c r="G43" i="3"/>
  <c r="D43" i="3"/>
  <c r="C43" i="3"/>
  <c r="B43" i="3"/>
  <c r="A43" i="3"/>
  <c r="J42" i="3"/>
  <c r="I42" i="3"/>
  <c r="H42" i="3"/>
  <c r="G42" i="3"/>
  <c r="D42" i="3"/>
  <c r="C42" i="3"/>
  <c r="B42" i="3"/>
  <c r="A42" i="3"/>
  <c r="J41" i="3"/>
  <c r="I41" i="3"/>
  <c r="H41" i="3"/>
  <c r="G41" i="3"/>
  <c r="D41" i="3"/>
  <c r="C41" i="3"/>
  <c r="B41" i="3"/>
  <c r="A41" i="3"/>
  <c r="J40" i="3"/>
  <c r="I40" i="3"/>
  <c r="H40" i="3"/>
  <c r="G40" i="3"/>
  <c r="D40" i="3"/>
  <c r="C40" i="3"/>
  <c r="B40" i="3"/>
  <c r="A40" i="3"/>
  <c r="J39" i="3"/>
  <c r="I39" i="3"/>
  <c r="H39" i="3"/>
  <c r="G39" i="3"/>
  <c r="D39" i="3"/>
  <c r="C39" i="3"/>
  <c r="B39" i="3"/>
  <c r="A39" i="3"/>
  <c r="J38" i="3"/>
  <c r="I38" i="3"/>
  <c r="H38" i="3"/>
  <c r="G38" i="3"/>
  <c r="D38" i="3"/>
  <c r="C38" i="3"/>
  <c r="B38" i="3"/>
  <c r="A38" i="3"/>
  <c r="J37" i="3"/>
  <c r="I37" i="3"/>
  <c r="H37" i="3"/>
  <c r="G37" i="3"/>
  <c r="D37" i="3"/>
  <c r="C37" i="3"/>
  <c r="B37" i="3"/>
  <c r="A37" i="3"/>
  <c r="J36" i="3"/>
  <c r="I36" i="3"/>
  <c r="H36" i="3"/>
  <c r="G36" i="3"/>
  <c r="D36" i="3"/>
  <c r="C36" i="3"/>
  <c r="B36" i="3"/>
  <c r="A36" i="3"/>
  <c r="J35" i="3"/>
  <c r="I35" i="3"/>
  <c r="H35" i="3"/>
  <c r="G35" i="3"/>
  <c r="D35" i="3"/>
  <c r="C35" i="3"/>
  <c r="B35" i="3"/>
  <c r="A35" i="3"/>
  <c r="J34" i="3"/>
  <c r="I34" i="3"/>
  <c r="H34" i="3"/>
  <c r="G34" i="3"/>
  <c r="D34" i="3"/>
  <c r="C34" i="3"/>
  <c r="B34" i="3"/>
  <c r="A34" i="3"/>
  <c r="J33" i="3"/>
  <c r="I33" i="3"/>
  <c r="H33" i="3"/>
  <c r="G33" i="3"/>
  <c r="D33" i="3"/>
  <c r="C33" i="3"/>
  <c r="B33" i="3"/>
  <c r="A33" i="3"/>
  <c r="J32" i="3"/>
  <c r="I32" i="3"/>
  <c r="H32" i="3"/>
  <c r="G32" i="3"/>
  <c r="D32" i="3"/>
  <c r="C32" i="3"/>
  <c r="B32" i="3"/>
  <c r="A32" i="3"/>
  <c r="J31" i="3"/>
  <c r="I31" i="3"/>
  <c r="H31" i="3"/>
  <c r="G31" i="3"/>
  <c r="D31" i="3"/>
  <c r="C31" i="3"/>
  <c r="B31" i="3"/>
  <c r="A31" i="3"/>
  <c r="J30" i="3"/>
  <c r="I30" i="3"/>
  <c r="H30" i="3"/>
  <c r="G30" i="3"/>
  <c r="D30" i="3"/>
  <c r="C30" i="3"/>
  <c r="B30" i="3"/>
  <c r="A30" i="3"/>
  <c r="J29" i="3"/>
  <c r="I29" i="3"/>
  <c r="H29" i="3"/>
  <c r="G29" i="3"/>
  <c r="D29" i="3"/>
  <c r="C29" i="3"/>
  <c r="B29" i="3"/>
  <c r="A29" i="3"/>
  <c r="J28" i="3"/>
  <c r="I28" i="3"/>
  <c r="H28" i="3"/>
  <c r="G28" i="3"/>
  <c r="D28" i="3"/>
  <c r="C28" i="3"/>
  <c r="B28" i="3"/>
  <c r="A28" i="3"/>
  <c r="J27" i="3"/>
  <c r="I27" i="3"/>
  <c r="H27" i="3"/>
  <c r="G27" i="3"/>
  <c r="D27" i="3"/>
  <c r="C27" i="3"/>
  <c r="B27" i="3"/>
  <c r="A27" i="3"/>
  <c r="J26" i="3"/>
  <c r="I26" i="3"/>
  <c r="H26" i="3"/>
  <c r="G26" i="3"/>
  <c r="D26" i="3"/>
  <c r="C26" i="3"/>
  <c r="B26" i="3"/>
  <c r="A26" i="3"/>
  <c r="J25" i="3"/>
  <c r="I25" i="3"/>
  <c r="H25" i="3"/>
  <c r="G25" i="3"/>
  <c r="D25" i="3"/>
  <c r="C25" i="3"/>
  <c r="B25" i="3"/>
  <c r="A25" i="3"/>
  <c r="J24" i="3"/>
  <c r="I24" i="3"/>
  <c r="H24" i="3"/>
  <c r="G24" i="3"/>
  <c r="D24" i="3"/>
  <c r="C24" i="3"/>
  <c r="B24" i="3"/>
  <c r="A24" i="3"/>
  <c r="J23" i="3"/>
  <c r="I23" i="3"/>
  <c r="H23" i="3"/>
  <c r="G23" i="3"/>
  <c r="D23" i="3"/>
  <c r="C23" i="3"/>
  <c r="B23" i="3"/>
  <c r="A23" i="3"/>
  <c r="J22" i="3"/>
  <c r="I22" i="3"/>
  <c r="H22" i="3"/>
  <c r="G22" i="3"/>
  <c r="D22" i="3"/>
  <c r="C22" i="3"/>
  <c r="B22" i="3"/>
  <c r="A22" i="3"/>
  <c r="J21" i="3"/>
  <c r="I21" i="3"/>
  <c r="H21" i="3"/>
  <c r="G21" i="3"/>
  <c r="D21" i="3"/>
  <c r="C21" i="3"/>
  <c r="B21" i="3"/>
  <c r="A21" i="3"/>
  <c r="J20" i="3"/>
  <c r="I20" i="3"/>
  <c r="H20" i="3"/>
  <c r="G20" i="3"/>
  <c r="D20" i="3"/>
  <c r="C20" i="3"/>
  <c r="B20" i="3"/>
  <c r="A20" i="3"/>
  <c r="J19" i="3"/>
  <c r="I19" i="3"/>
  <c r="H19" i="3"/>
  <c r="G19" i="3"/>
  <c r="D19" i="3"/>
  <c r="C19" i="3"/>
  <c r="B19" i="3"/>
  <c r="A19" i="3"/>
  <c r="J18" i="3"/>
  <c r="I18" i="3"/>
  <c r="H18" i="3"/>
  <c r="G18" i="3"/>
  <c r="D18" i="3"/>
  <c r="C18" i="3"/>
  <c r="B18" i="3"/>
  <c r="A18" i="3"/>
  <c r="J17" i="3"/>
  <c r="I17" i="3"/>
  <c r="H17" i="3"/>
  <c r="G17" i="3"/>
  <c r="D17" i="3"/>
  <c r="C17" i="3"/>
  <c r="B17" i="3"/>
  <c r="A17" i="3"/>
  <c r="J16" i="3"/>
  <c r="I16" i="3"/>
  <c r="H16" i="3"/>
  <c r="G16" i="3"/>
  <c r="D16" i="3"/>
  <c r="C16" i="3"/>
  <c r="B16" i="3"/>
  <c r="A16" i="3"/>
  <c r="J15" i="3"/>
  <c r="I15" i="3"/>
  <c r="H15" i="3"/>
  <c r="G15" i="3"/>
  <c r="D15" i="3"/>
  <c r="C15" i="3"/>
  <c r="B15" i="3"/>
  <c r="A15" i="3"/>
  <c r="J14" i="3"/>
  <c r="I14" i="3"/>
  <c r="H14" i="3"/>
  <c r="G14" i="3"/>
  <c r="D14" i="3"/>
  <c r="C14" i="3"/>
  <c r="B14" i="3"/>
  <c r="A14" i="3"/>
  <c r="J13" i="3"/>
  <c r="I13" i="3"/>
  <c r="H13" i="3"/>
  <c r="G13" i="3"/>
  <c r="D13" i="3"/>
  <c r="C13" i="3"/>
  <c r="B13" i="3"/>
  <c r="A13" i="3"/>
  <c r="J12" i="3"/>
  <c r="I12" i="3"/>
  <c r="H12" i="3"/>
  <c r="G12" i="3"/>
  <c r="D12" i="3"/>
  <c r="C12" i="3"/>
  <c r="B12" i="3"/>
  <c r="A12" i="3"/>
  <c r="J11" i="3"/>
  <c r="I11" i="3"/>
  <c r="H11" i="3"/>
  <c r="G11" i="3"/>
  <c r="D11" i="3"/>
  <c r="C11" i="3"/>
  <c r="B11" i="3"/>
  <c r="A11" i="3"/>
  <c r="J10" i="3"/>
  <c r="I10" i="3"/>
  <c r="H10" i="3"/>
  <c r="G10" i="3"/>
  <c r="D10" i="3"/>
  <c r="C10" i="3"/>
  <c r="B10" i="3"/>
  <c r="A10" i="3"/>
  <c r="J9" i="3"/>
  <c r="I9" i="3"/>
  <c r="H9" i="3"/>
  <c r="G9" i="3"/>
  <c r="D9" i="3"/>
  <c r="C9" i="3"/>
  <c r="B9" i="3"/>
  <c r="A9" i="3"/>
  <c r="J8" i="3"/>
  <c r="I8" i="3"/>
  <c r="H8" i="3"/>
  <c r="G8" i="3"/>
  <c r="D8" i="3"/>
  <c r="C8" i="3"/>
  <c r="B8" i="3"/>
  <c r="A8" i="3"/>
  <c r="J7" i="3"/>
  <c r="I7" i="3"/>
  <c r="H7" i="3"/>
  <c r="G7" i="3"/>
  <c r="D7" i="3"/>
  <c r="C7" i="3"/>
  <c r="B7" i="3"/>
  <c r="A7" i="3"/>
  <c r="J6" i="3"/>
  <c r="I6" i="3"/>
  <c r="H6" i="3"/>
  <c r="G6" i="3"/>
  <c r="D6" i="3"/>
  <c r="C6" i="3"/>
  <c r="B6" i="3"/>
  <c r="A6" i="3"/>
  <c r="J5" i="3"/>
  <c r="I5" i="3"/>
  <c r="H5" i="3"/>
  <c r="G5" i="3"/>
  <c r="D5" i="3"/>
  <c r="C5" i="3"/>
  <c r="B5" i="3"/>
  <c r="A5" i="3"/>
  <c r="J4" i="3"/>
  <c r="I4" i="3"/>
  <c r="H4" i="3"/>
  <c r="G4" i="3"/>
  <c r="D4" i="3"/>
  <c r="C4" i="3"/>
  <c r="B4" i="3"/>
  <c r="A4" i="3"/>
  <c r="J3" i="3"/>
  <c r="I3" i="3"/>
  <c r="H3" i="3"/>
  <c r="G3" i="3"/>
  <c r="D3" i="3"/>
  <c r="C3" i="3"/>
  <c r="B3" i="3"/>
  <c r="A3" i="3"/>
  <c r="J2" i="3"/>
  <c r="I2" i="3"/>
  <c r="H2" i="3"/>
  <c r="G2" i="3"/>
  <c r="D2" i="3"/>
  <c r="C2" i="3"/>
  <c r="B2" i="3"/>
  <c r="A2" i="3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<sst xmlns="http://schemas.openxmlformats.org/spreadsheetml/2006/main" count="231" uniqueCount="43">
  <si>
    <t>id</t>
  </si>
  <si>
    <t>cliente</t>
  </si>
  <si>
    <t>importe</t>
  </si>
  <si>
    <t>pagada</t>
  </si>
  <si>
    <t xml:space="preserve">si </t>
  </si>
  <si>
    <t>no</t>
  </si>
  <si>
    <t>Fecha</t>
  </si>
  <si>
    <t>tipo Iva</t>
  </si>
  <si>
    <t>tipos de iva</t>
  </si>
  <si>
    <t>porcentaje</t>
  </si>
  <si>
    <t>normal</t>
  </si>
  <si>
    <t>reducido</t>
  </si>
  <si>
    <t>clienteA</t>
  </si>
  <si>
    <t>clienteB</t>
  </si>
  <si>
    <t>clienteC</t>
  </si>
  <si>
    <t>clienteD</t>
  </si>
  <si>
    <t>Numero de Mes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</si>
  <si>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</si>
  <si>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</si>
  <si>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</si>
  <si>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</si>
  <si>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</si>
  <si>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</si>
  <si>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</si>
  <si>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</si>
  <si>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</si>
  <si>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</si>
  <si>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</si>
  <si>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</si>
  <si>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</si>
  <si>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iva</t>
  </si>
  <si>
    <t>Total Pagado</t>
  </si>
  <si>
    <t>medio</t>
  </si>
  <si>
    <t>keyword</t>
  </si>
  <si>
    <t>organic</t>
  </si>
  <si>
    <t>referal</t>
  </si>
  <si>
    <t>direct</t>
  </si>
  <si>
    <t>other</t>
  </si>
  <si>
    <t>casa</t>
  </si>
  <si>
    <t>perro</t>
  </si>
  <si>
    <t>gato</t>
  </si>
  <si>
    <t>jardin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</si>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</sst>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4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  <xf numFmtId="0" fontId="2" fillId="0" borderId="0" xfId="0" applyFont="1"/>
    <xf numFmtId="164" fontId="3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workbookViewId="0">
      <selection activeCell="L17" sqref="L17"/>
    </sheetView>
  </sheetViews>
  <sheetFormatPr baseColWidth="10" defaultRowHeight="15" x14ac:dyDescent="0.25"/>
  <sheetData>
    <row r="1" spans="1:10" x14ac:dyDescent="0.25">
      <c r="A1" s="1" t="s">
        <v>0</v>
      </c>
      <c r="B1" s="1" t="s">
        <v>6</v>
      </c>
      <c r="C1" s="8" t="s">
        <v>17</v>
      </c>
      <c r="D1" s="1" t="s">
        <v>1</v>
      </c>
      <c r="E1" s="1" t="s">
        <v>32</v>
      </c>
      <c r="F1" s="1" t="s">
        <v>33</v>
      </c>
      <c r="G1" s="4" t="s">
        <v>2</v>
      </c>
      <c r="H1" s="7" t="s">
        <v>30</v>
      </c>
      <c r="I1" s="8" t="s">
        <v>42</v>
      </c>
      <c r="J1" s="1" t="s">
        <v>3</v>
      </c>
    </row>
    <row r="2" spans="1:10" x14ac:dyDescent="0.25">
      <c r="A2">
        <f>datos.facturas!A2</f>
        <v>1</v>
      </c>
      <c r="B2" s="2">
        <f>datos.facturas!B2</f>
        <v>40179</v>
      </c>
      <c r="C2" t="str">
        <f>datos.facturas!I2</f>
        <v>Enero</v>
      </c>
      <c r="D2" t="str">
        <f>datos.facturas!C2</f>
        <v>clienteA</v>
      </c>
      <c r="E2" t="str">
        <f>VLOOKUP($A2,datos.analytics!$A:$C,2,0)</f>
        <v>organic</v>
      </c>
      <c r="F2" t="str">
        <f>VLOOKUP($A2,datos.analytics!$A:$C,3,0)</f>
        <v>casa</v>
      </c>
      <c r="G2">
        <f>datos.facturas!D2</f>
        <v>100</v>
      </c>
      <c r="H2">
        <f>datos.facturas!G2</f>
        <v>18</v>
      </c>
      <c r="I2">
        <f>datos.facturas!H2</f>
        <v>118</v>
      </c>
      <c r="J2" t="str">
        <f>datos.facturas!F2</f>
        <v xml:space="preserve">si </v>
      </c>
    </row>
    <row r="3" spans="1:10" x14ac:dyDescent="0.25">
      <c r="A3">
        <f>datos.facturas!A3</f>
        <v>2</v>
      </c>
      <c r="B3" s="2">
        <f>datos.facturas!B3</f>
        <v>40180</v>
      </c>
      <c r="C3" t="str">
        <f>datos.facturas!I3</f>
        <v>Enero</v>
      </c>
      <c r="D3" t="str">
        <f>datos.facturas!C3</f>
        <v>clienteB</v>
      </c>
      <c r="E3" t="str">
        <f>VLOOKUP($A3,datos.analytics!$A:$C,2,0)</f>
        <v>direct</v>
      </c>
      <c r="F3">
        <f>VLOOKUP($A3,datos.analytics!$A:$C,3,0)</f>
        <v>0</v>
      </c>
      <c r="G3">
        <f>datos.facturas!D3</f>
        <v>150</v>
      </c>
      <c r="H3">
        <f>datos.facturas!G3</f>
        <v>27</v>
      </c>
      <c r="I3">
        <f>datos.facturas!H3</f>
        <v>177</v>
      </c>
      <c r="J3" t="str">
        <f>datos.facturas!F3</f>
        <v>no</v>
      </c>
    </row>
    <row r="4" spans="1:10" x14ac:dyDescent="0.25">
      <c r="A4">
        <f>datos.facturas!A4</f>
        <v>3</v>
      </c>
      <c r="B4" s="2">
        <f>datos.facturas!B4</f>
        <v>40181</v>
      </c>
      <c r="C4" t="str">
        <f>datos.facturas!I4</f>
        <v>Enero</v>
      </c>
      <c r="D4" t="str">
        <f>datos.facturas!C4</f>
        <v>clienteC</v>
      </c>
      <c r="E4" t="str">
        <f>VLOOKUP($A4,datos.analytics!$A:$C,2,0)</f>
        <v>referal</v>
      </c>
      <c r="F4">
        <f>VLOOKUP($A4,datos.analytics!$A:$C,3,0)</f>
        <v>0</v>
      </c>
      <c r="G4">
        <f>datos.facturas!D4</f>
        <v>75</v>
      </c>
      <c r="H4">
        <f>datos.facturas!G4</f>
        <v>13.5</v>
      </c>
      <c r="I4">
        <f>datos.facturas!H4</f>
        <v>88.5</v>
      </c>
      <c r="J4" t="str">
        <f>datos.facturas!F4</f>
        <v xml:space="preserve">si </v>
      </c>
    </row>
    <row r="5" spans="1:10" x14ac:dyDescent="0.25">
      <c r="A5">
        <f>datos.facturas!A5</f>
        <v>4</v>
      </c>
      <c r="B5" s="2">
        <f>datos.facturas!B5</f>
        <v>40182</v>
      </c>
      <c r="C5" t="str">
        <f>datos.facturas!I5</f>
        <v>Enero</v>
      </c>
      <c r="D5" t="str">
        <f>datos.facturas!C5</f>
        <v>clienteD</v>
      </c>
      <c r="E5" t="str">
        <f>VLOOKUP($A5,datos.analytics!$A:$C,2,0)</f>
        <v>direct</v>
      </c>
      <c r="F5">
        <f>VLOOKUP($A5,datos.analytics!$A:$C,3,0)</f>
        <v>0</v>
      </c>
      <c r="G5">
        <f>datos.facturas!D5</f>
        <v>200</v>
      </c>
      <c r="H5">
        <f>datos.facturas!G5</f>
        <v>36</v>
      </c>
      <c r="I5">
        <f>datos.facturas!H5</f>
        <v>236</v>
      </c>
      <c r="J5" t="str">
        <f>datos.facturas!F5</f>
        <v xml:space="preserve">si </v>
      </c>
    </row>
    <row r="6" spans="1:10" x14ac:dyDescent="0.25">
      <c r="A6">
        <f>datos.facturas!A6</f>
        <v>5</v>
      </c>
      <c r="B6" s="2">
        <f>datos.facturas!B6</f>
        <v>40183</v>
      </c>
      <c r="C6" t="str">
        <f>datos.facturas!I6</f>
        <v>Enero</v>
      </c>
      <c r="D6" t="str">
        <f>datos.facturas!C6</f>
        <v>clienteA</v>
      </c>
      <c r="E6" t="str">
        <f>VLOOKUP($A6,datos.analytics!$A:$C,2,0)</f>
        <v>other</v>
      </c>
      <c r="F6" t="str">
        <f>VLOOKUP($A6,datos.analytics!$A:$C,3,0)</f>
        <v>jardin</v>
      </c>
      <c r="G6">
        <f>datos.facturas!D6</f>
        <v>125</v>
      </c>
      <c r="H6">
        <f>datos.facturas!G6</f>
        <v>22.5</v>
      </c>
      <c r="I6">
        <f>datos.facturas!H6</f>
        <v>147.5</v>
      </c>
      <c r="J6" t="str">
        <f>datos.facturas!F6</f>
        <v>no</v>
      </c>
    </row>
    <row r="7" spans="1:10" x14ac:dyDescent="0.25">
      <c r="A7">
        <f>datos.facturas!A7</f>
        <v>6</v>
      </c>
      <c r="B7" s="2">
        <f>datos.facturas!B7</f>
        <v>40184</v>
      </c>
      <c r="C7" t="str">
        <f>datos.facturas!I7</f>
        <v>Enero</v>
      </c>
      <c r="D7" t="str">
        <f>datos.facturas!C7</f>
        <v>clienteB</v>
      </c>
      <c r="E7" t="str">
        <f>VLOOKUP($A7,datos.analytics!$A:$C,2,0)</f>
        <v>other</v>
      </c>
      <c r="F7" t="str">
        <f>VLOOKUP($A7,datos.analytics!$A:$C,3,0)</f>
        <v>perro</v>
      </c>
      <c r="G7">
        <f>datos.facturas!D7</f>
        <v>100</v>
      </c>
      <c r="H7">
        <f>datos.facturas!G7</f>
        <v>8</v>
      </c>
      <c r="I7">
        <f>datos.facturas!H7</f>
        <v>108</v>
      </c>
      <c r="J7" t="str">
        <f>datos.facturas!F7</f>
        <v xml:space="preserve">si </v>
      </c>
    </row>
    <row r="8" spans="1:10" x14ac:dyDescent="0.25">
      <c r="A8">
        <f>datos.facturas!A8</f>
        <v>7</v>
      </c>
      <c r="B8" s="2">
        <f>datos.facturas!B8</f>
        <v>40185</v>
      </c>
      <c r="C8" t="str">
        <f>datos.facturas!I8</f>
        <v>Enero</v>
      </c>
      <c r="D8" t="str">
        <f>datos.facturas!C8</f>
        <v>clienteC</v>
      </c>
      <c r="E8" t="str">
        <f>VLOOKUP($A8,datos.analytics!$A:$C,2,0)</f>
        <v>organic</v>
      </c>
      <c r="F8" t="str">
        <f>VLOOKUP($A8,datos.analytics!$A:$C,3,0)</f>
        <v>gato</v>
      </c>
      <c r="G8">
        <f>datos.facturas!D8</f>
        <v>175</v>
      </c>
      <c r="H8">
        <f>datos.facturas!G8</f>
        <v>14</v>
      </c>
      <c r="I8">
        <f>datos.facturas!H8</f>
        <v>189</v>
      </c>
      <c r="J8" t="str">
        <f>datos.facturas!F8</f>
        <v xml:space="preserve">si </v>
      </c>
    </row>
    <row r="9" spans="1:10" x14ac:dyDescent="0.25">
      <c r="A9">
        <f>datos.facturas!A9</f>
        <v>8</v>
      </c>
      <c r="B9" s="2">
        <f>datos.facturas!B9</f>
        <v>40186</v>
      </c>
      <c r="C9" t="str">
        <f>datos.facturas!I9</f>
        <v>Enero</v>
      </c>
      <c r="D9" t="str">
        <f>datos.facturas!C9</f>
        <v>clienteD</v>
      </c>
      <c r="E9" t="str">
        <f>VLOOKUP($A9,datos.analytics!$A:$C,2,0)</f>
        <v>other</v>
      </c>
      <c r="F9" t="str">
        <f>VLOOKUP($A9,datos.analytics!$A:$C,3,0)</f>
        <v>casa</v>
      </c>
      <c r="G9">
        <f>datos.facturas!D9</f>
        <v>200</v>
      </c>
      <c r="H9">
        <f>datos.facturas!G9</f>
        <v>36</v>
      </c>
      <c r="I9">
        <f>datos.facturas!H9</f>
        <v>236</v>
      </c>
      <c r="J9" t="str">
        <f>datos.facturas!F9</f>
        <v>no</v>
      </c>
    </row>
    <row r="10" spans="1:10" x14ac:dyDescent="0.25">
      <c r="A10">
        <f>datos.facturas!A10</f>
        <v>9</v>
      </c>
      <c r="B10" s="2">
        <f>datos.facturas!B10</f>
        <v>40187</v>
      </c>
      <c r="C10" t="str">
        <f>datos.facturas!I10</f>
        <v>Enero</v>
      </c>
      <c r="D10" t="str">
        <f>datos.facturas!C10</f>
        <v>clienteA</v>
      </c>
      <c r="E10" t="str">
        <f>VLOOKUP($A10,datos.analytics!$A:$C,2,0)</f>
        <v>organic</v>
      </c>
      <c r="F10" t="str">
        <f>VLOOKUP($A10,datos.analytics!$A:$C,3,0)</f>
        <v>casa</v>
      </c>
      <c r="G10">
        <f>datos.facturas!D10</f>
        <v>100</v>
      </c>
      <c r="H10">
        <f>datos.facturas!G10</f>
        <v>18</v>
      </c>
      <c r="I10">
        <f>datos.facturas!H10</f>
        <v>118</v>
      </c>
      <c r="J10" t="str">
        <f>datos.facturas!F10</f>
        <v xml:space="preserve">si </v>
      </c>
    </row>
    <row r="11" spans="1:10" x14ac:dyDescent="0.25">
      <c r="A11">
        <f>datos.facturas!A11</f>
        <v>10</v>
      </c>
      <c r="B11" s="2">
        <f>datos.facturas!B11</f>
        <v>40188</v>
      </c>
      <c r="C11" t="str">
        <f>datos.facturas!I11</f>
        <v>Enero</v>
      </c>
      <c r="D11" t="str">
        <f>datos.facturas!C11</f>
        <v>clienteB</v>
      </c>
      <c r="E11" t="str">
        <f>VLOOKUP($A11,datos.analytics!$A:$C,2,0)</f>
        <v>referal</v>
      </c>
      <c r="F11">
        <f>VLOOKUP($A11,datos.analytics!$A:$C,3,0)</f>
        <v>0</v>
      </c>
      <c r="G11">
        <f>datos.facturas!D11</f>
        <v>100</v>
      </c>
      <c r="H11">
        <f>datos.facturas!G11</f>
        <v>18</v>
      </c>
      <c r="I11">
        <f>datos.facturas!H11</f>
        <v>118</v>
      </c>
      <c r="J11" t="str">
        <f>datos.facturas!F11</f>
        <v xml:space="preserve">si </v>
      </c>
    </row>
    <row r="12" spans="1:10" x14ac:dyDescent="0.25">
      <c r="A12">
        <f>datos.facturas!A12</f>
        <v>11</v>
      </c>
      <c r="B12" s="2">
        <f>datos.facturas!B12</f>
        <v>40189</v>
      </c>
      <c r="C12" t="str">
        <f>datos.facturas!I12</f>
        <v>Enero</v>
      </c>
      <c r="D12" t="str">
        <f>datos.facturas!C12</f>
        <v>clienteC</v>
      </c>
      <c r="E12" t="str">
        <f>VLOOKUP($A12,datos.analytics!$A:$C,2,0)</f>
        <v>direct</v>
      </c>
      <c r="F12">
        <f>VLOOKUP($A12,datos.analytics!$A:$C,3,0)</f>
        <v>0</v>
      </c>
      <c r="G12">
        <f>datos.facturas!D12</f>
        <v>150</v>
      </c>
      <c r="H12">
        <f>datos.facturas!G12</f>
        <v>27</v>
      </c>
      <c r="I12">
        <f>datos.facturas!H12</f>
        <v>177</v>
      </c>
      <c r="J12" t="str">
        <f>datos.facturas!F12</f>
        <v>no</v>
      </c>
    </row>
    <row r="13" spans="1:10" x14ac:dyDescent="0.25">
      <c r="A13">
        <f>datos.facturas!A13</f>
        <v>12</v>
      </c>
      <c r="B13" s="2">
        <f>datos.facturas!B13</f>
        <v>40190</v>
      </c>
      <c r="C13" t="str">
        <f>datos.facturas!I13</f>
        <v>Enero</v>
      </c>
      <c r="D13" t="str">
        <f>datos.facturas!C13</f>
        <v>clienteD</v>
      </c>
      <c r="E13" t="str">
        <f>VLOOKUP($A13,datos.analytics!$A:$C,2,0)</f>
        <v>direct</v>
      </c>
      <c r="F13">
        <f>VLOOKUP($A13,datos.analytics!$A:$C,3,0)</f>
        <v>0</v>
      </c>
      <c r="G13">
        <f>datos.facturas!D13</f>
        <v>75</v>
      </c>
      <c r="H13">
        <f>datos.facturas!G13</f>
        <v>13.5</v>
      </c>
      <c r="I13">
        <f>datos.facturas!H13</f>
        <v>88.5</v>
      </c>
      <c r="J13" t="str">
        <f>datos.facturas!F13</f>
        <v xml:space="preserve">si </v>
      </c>
    </row>
    <row r="14" spans="1:10" x14ac:dyDescent="0.25">
      <c r="A14">
        <f>datos.facturas!A14</f>
        <v>13</v>
      </c>
      <c r="B14" s="2">
        <f>datos.facturas!B14</f>
        <v>40191</v>
      </c>
      <c r="C14" t="str">
        <f>datos.facturas!I14</f>
        <v>Enero</v>
      </c>
      <c r="D14" t="str">
        <f>datos.facturas!C14</f>
        <v>clienteA</v>
      </c>
      <c r="E14" t="str">
        <f>VLOOKUP($A14,datos.analytics!$A:$C,2,0)</f>
        <v>organic</v>
      </c>
      <c r="F14" t="str">
        <f>VLOOKUP($A14,datos.analytics!$A:$C,3,0)</f>
        <v>jardin</v>
      </c>
      <c r="G14">
        <f>datos.facturas!D14</f>
        <v>200</v>
      </c>
      <c r="H14">
        <f>datos.facturas!G14</f>
        <v>36</v>
      </c>
      <c r="I14">
        <f>datos.facturas!H14</f>
        <v>236</v>
      </c>
      <c r="J14" t="str">
        <f>datos.facturas!F14</f>
        <v xml:space="preserve">si </v>
      </c>
    </row>
    <row r="15" spans="1:10" x14ac:dyDescent="0.25">
      <c r="A15">
        <f>datos.facturas!A15</f>
        <v>14</v>
      </c>
      <c r="B15" s="2">
        <f>datos.facturas!B15</f>
        <v>40192</v>
      </c>
      <c r="C15" t="str">
        <f>datos.facturas!I15</f>
        <v>Enero</v>
      </c>
      <c r="D15" t="str">
        <f>datos.facturas!C15</f>
        <v>clienteB</v>
      </c>
      <c r="E15" t="str">
        <f>VLOOKUP($A15,datos.analytics!$A:$C,2,0)</f>
        <v>organic</v>
      </c>
      <c r="F15" t="str">
        <f>VLOOKUP($A15,datos.analytics!$A:$C,3,0)</f>
        <v>perro</v>
      </c>
      <c r="G15">
        <f>datos.facturas!D15</f>
        <v>125</v>
      </c>
      <c r="H15">
        <f>datos.facturas!G15</f>
        <v>22.5</v>
      </c>
      <c r="I15">
        <f>datos.facturas!H15</f>
        <v>147.5</v>
      </c>
      <c r="J15" t="str">
        <f>datos.facturas!F15</f>
        <v xml:space="preserve">si </v>
      </c>
    </row>
    <row r="16" spans="1:10" x14ac:dyDescent="0.25">
      <c r="A16">
        <f>datos.facturas!A16</f>
        <v>15</v>
      </c>
      <c r="B16" s="2">
        <f>datos.facturas!B16</f>
        <v>40193</v>
      </c>
      <c r="C16" t="str">
        <f>datos.facturas!I16</f>
        <v>Enero</v>
      </c>
      <c r="D16" t="str">
        <f>datos.facturas!C16</f>
        <v>clienteC</v>
      </c>
      <c r="E16" t="str">
        <f>VLOOKUP($A16,datos.analytics!$A:$C,2,0)</f>
        <v>other</v>
      </c>
      <c r="F16" t="str">
        <f>VLOOKUP($A16,datos.analytics!$A:$C,3,0)</f>
        <v>perro</v>
      </c>
      <c r="G16">
        <f>datos.facturas!D16</f>
        <v>100</v>
      </c>
      <c r="H16">
        <f>datos.facturas!G16</f>
        <v>8</v>
      </c>
      <c r="I16">
        <f>datos.facturas!H16</f>
        <v>108</v>
      </c>
      <c r="J16" t="str">
        <f>datos.facturas!F16</f>
        <v>no</v>
      </c>
    </row>
    <row r="17" spans="1:10" x14ac:dyDescent="0.25">
      <c r="A17">
        <f>datos.facturas!A17</f>
        <v>16</v>
      </c>
      <c r="B17" s="2">
        <f>datos.facturas!B17</f>
        <v>40194</v>
      </c>
      <c r="C17" t="str">
        <f>datos.facturas!I17</f>
        <v>Enero</v>
      </c>
      <c r="D17" t="str">
        <f>datos.facturas!C17</f>
        <v>clienteD</v>
      </c>
      <c r="E17" t="str">
        <f>VLOOKUP($A17,datos.analytics!$A:$C,2,0)</f>
        <v>organic</v>
      </c>
      <c r="F17">
        <f>VLOOKUP($A17,datos.analytics!$A:$C,3,0)</f>
        <v>0</v>
      </c>
      <c r="G17">
        <f>datos.facturas!D17</f>
        <v>175</v>
      </c>
      <c r="H17">
        <f>datos.facturas!G17</f>
        <v>31.5</v>
      </c>
      <c r="I17">
        <f>datos.facturas!H17</f>
        <v>206.5</v>
      </c>
      <c r="J17" t="str">
        <f>datos.facturas!F17</f>
        <v xml:space="preserve">si </v>
      </c>
    </row>
    <row r="18" spans="1:10" x14ac:dyDescent="0.25">
      <c r="A18">
        <f>datos.facturas!A18</f>
        <v>17</v>
      </c>
      <c r="B18" s="2">
        <f>datos.facturas!B18</f>
        <v>40195</v>
      </c>
      <c r="C18" t="str">
        <f>datos.facturas!I18</f>
        <v>Enero</v>
      </c>
      <c r="D18" t="str">
        <f>datos.facturas!C18</f>
        <v>clienteA</v>
      </c>
      <c r="E18" t="str">
        <f>VLOOKUP($A18,datos.analytics!$A:$C,2,0)</f>
        <v>direct</v>
      </c>
      <c r="F18">
        <f>VLOOKUP($A18,datos.analytics!$A:$C,3,0)</f>
        <v>0</v>
      </c>
      <c r="G18">
        <f>datos.facturas!D18</f>
        <v>100</v>
      </c>
      <c r="H18">
        <f>datos.facturas!G18</f>
        <v>18</v>
      </c>
      <c r="I18">
        <f>datos.facturas!H18</f>
        <v>118</v>
      </c>
      <c r="J18" t="str">
        <f>datos.facturas!F18</f>
        <v xml:space="preserve">si </v>
      </c>
    </row>
    <row r="19" spans="1:10" x14ac:dyDescent="0.25">
      <c r="A19">
        <f>datos.facturas!A19</f>
        <v>18</v>
      </c>
      <c r="B19" s="2">
        <f>datos.facturas!B19</f>
        <v>40196</v>
      </c>
      <c r="C19" t="str">
        <f>datos.facturas!I19</f>
        <v>Enero</v>
      </c>
      <c r="D19" t="str">
        <f>datos.facturas!C19</f>
        <v>clienteA</v>
      </c>
      <c r="E19" t="str">
        <f>VLOOKUP($A19,datos.analytics!$A:$C,2,0)</f>
        <v>referal</v>
      </c>
      <c r="F19">
        <f>VLOOKUP($A19,datos.analytics!$A:$C,3,0)</f>
        <v>0</v>
      </c>
      <c r="G19">
        <f>datos.facturas!D19</f>
        <v>150</v>
      </c>
      <c r="H19">
        <f>datos.facturas!G19</f>
        <v>27</v>
      </c>
      <c r="I19">
        <f>datos.facturas!H19</f>
        <v>177</v>
      </c>
      <c r="J19" t="str">
        <f>datos.facturas!F19</f>
        <v xml:space="preserve">si </v>
      </c>
    </row>
    <row r="20" spans="1:10" x14ac:dyDescent="0.25">
      <c r="A20">
        <f>datos.facturas!A20</f>
        <v>19</v>
      </c>
      <c r="B20" s="2">
        <f>datos.facturas!B20</f>
        <v>40197</v>
      </c>
      <c r="C20" t="str">
        <f>datos.facturas!I20</f>
        <v>Enero</v>
      </c>
      <c r="D20" t="str">
        <f>datos.facturas!C20</f>
        <v>clienteB</v>
      </c>
      <c r="E20" t="str">
        <f>VLOOKUP($A20,datos.analytics!$A:$C,2,0)</f>
        <v>direct</v>
      </c>
      <c r="F20">
        <f>VLOOKUP($A20,datos.analytics!$A:$C,3,0)</f>
        <v>0</v>
      </c>
      <c r="G20">
        <f>datos.facturas!D20</f>
        <v>75</v>
      </c>
      <c r="H20">
        <f>datos.facturas!G20</f>
        <v>13.5</v>
      </c>
      <c r="I20">
        <f>datos.facturas!H20</f>
        <v>88.5</v>
      </c>
      <c r="J20" t="str">
        <f>datos.facturas!F20</f>
        <v xml:space="preserve">si </v>
      </c>
    </row>
    <row r="21" spans="1:10" x14ac:dyDescent="0.25">
      <c r="A21">
        <f>datos.facturas!A21</f>
        <v>20</v>
      </c>
      <c r="B21" s="2">
        <f>datos.facturas!B21</f>
        <v>40198</v>
      </c>
      <c r="C21" t="str">
        <f>datos.facturas!I21</f>
        <v>Enero</v>
      </c>
      <c r="D21" t="str">
        <f>datos.facturas!C21</f>
        <v>clienteD</v>
      </c>
      <c r="E21" t="str">
        <f>VLOOKUP($A21,datos.analytics!$A:$C,2,0)</f>
        <v>other</v>
      </c>
      <c r="F21" t="str">
        <f>VLOOKUP($A21,datos.analytics!$A:$C,3,0)</f>
        <v>gato</v>
      </c>
      <c r="G21">
        <f>datos.facturas!D21</f>
        <v>200</v>
      </c>
      <c r="H21">
        <f>datos.facturas!G21</f>
        <v>36</v>
      </c>
      <c r="I21">
        <f>datos.facturas!H21</f>
        <v>236</v>
      </c>
      <c r="J21" t="str">
        <f>datos.facturas!F21</f>
        <v xml:space="preserve">si </v>
      </c>
    </row>
    <row r="22" spans="1:10" x14ac:dyDescent="0.25">
      <c r="A22">
        <f>datos.facturas!A22</f>
        <v>21</v>
      </c>
      <c r="B22" s="2">
        <f>datos.facturas!B22</f>
        <v>40199</v>
      </c>
      <c r="C22" t="str">
        <f>datos.facturas!I22</f>
        <v>Enero</v>
      </c>
      <c r="D22" t="str">
        <f>datos.facturas!C22</f>
        <v>clienteA</v>
      </c>
      <c r="E22" t="str">
        <f>VLOOKUP($A22,datos.analytics!$A:$C,2,0)</f>
        <v>other</v>
      </c>
      <c r="F22" t="str">
        <f>VLOOKUP($A22,datos.analytics!$A:$C,3,0)</f>
        <v>casa</v>
      </c>
      <c r="G22">
        <f>datos.facturas!D22</f>
        <v>125</v>
      </c>
      <c r="H22">
        <f>datos.facturas!G22</f>
        <v>10</v>
      </c>
      <c r="I22">
        <f>datos.facturas!H22</f>
        <v>135</v>
      </c>
      <c r="J22" t="str">
        <f>datos.facturas!F22</f>
        <v>no</v>
      </c>
    </row>
    <row r="23" spans="1:10" x14ac:dyDescent="0.25">
      <c r="A23">
        <f>datos.facturas!A23</f>
        <v>22</v>
      </c>
      <c r="B23" s="2">
        <f>datos.facturas!B23</f>
        <v>40200</v>
      </c>
      <c r="C23" t="str">
        <f>datos.facturas!I23</f>
        <v>Enero</v>
      </c>
      <c r="D23" t="str">
        <f>datos.facturas!C23</f>
        <v>clienteA</v>
      </c>
      <c r="E23" t="str">
        <f>VLOOKUP($A23,datos.analytics!$A:$C,2,0)</f>
        <v>organic</v>
      </c>
      <c r="F23" t="str">
        <f>VLOOKUP($A23,datos.analytics!$A:$C,3,0)</f>
        <v>perro</v>
      </c>
      <c r="G23">
        <f>datos.facturas!D23</f>
        <v>100</v>
      </c>
      <c r="H23">
        <f>datos.facturas!G23</f>
        <v>18</v>
      </c>
      <c r="I23">
        <f>datos.facturas!H23</f>
        <v>118</v>
      </c>
      <c r="J23" t="str">
        <f>datos.facturas!F23</f>
        <v xml:space="preserve">si </v>
      </c>
    </row>
    <row r="24" spans="1:10" x14ac:dyDescent="0.25">
      <c r="A24">
        <f>datos.facturas!A24</f>
        <v>23</v>
      </c>
      <c r="B24" s="2">
        <f>datos.facturas!B24</f>
        <v>40201</v>
      </c>
      <c r="C24" t="str">
        <f>datos.facturas!I24</f>
        <v>Enero</v>
      </c>
      <c r="D24" t="str">
        <f>datos.facturas!C24</f>
        <v>clienteB</v>
      </c>
      <c r="E24" t="str">
        <f>VLOOKUP($A24,datos.analytics!$A:$C,2,0)</f>
        <v>other</v>
      </c>
      <c r="F24">
        <f>VLOOKUP($A24,datos.analytics!$A:$C,3,0)</f>
        <v>0</v>
      </c>
      <c r="G24">
        <f>datos.facturas!D24</f>
        <v>150</v>
      </c>
      <c r="H24">
        <f>datos.facturas!G24</f>
        <v>27</v>
      </c>
      <c r="I24">
        <f>datos.facturas!H24</f>
        <v>177</v>
      </c>
      <c r="J24" t="str">
        <f>datos.facturas!F24</f>
        <v>no</v>
      </c>
    </row>
    <row r="25" spans="1:10" x14ac:dyDescent="0.25">
      <c r="A25">
        <f>datos.facturas!A25</f>
        <v>24</v>
      </c>
      <c r="B25" s="2">
        <f>datos.facturas!B25</f>
        <v>40202</v>
      </c>
      <c r="C25" t="str">
        <f>datos.facturas!I25</f>
        <v>Enero</v>
      </c>
      <c r="D25" t="str">
        <f>datos.facturas!C25</f>
        <v>clienteC</v>
      </c>
      <c r="E25" t="str">
        <f>VLOOKUP($A25,datos.analytics!$A:$C,2,0)</f>
        <v>organic</v>
      </c>
      <c r="F25" t="str">
        <f>VLOOKUP($A25,datos.analytics!$A:$C,3,0)</f>
        <v>casa</v>
      </c>
      <c r="G25">
        <f>datos.facturas!D25</f>
        <v>75</v>
      </c>
      <c r="H25">
        <f>datos.facturas!G25</f>
        <v>13.5</v>
      </c>
      <c r="I25">
        <f>datos.facturas!H25</f>
        <v>88.5</v>
      </c>
      <c r="J25" t="str">
        <f>datos.facturas!F25</f>
        <v xml:space="preserve">si </v>
      </c>
    </row>
    <row r="26" spans="1:10" x14ac:dyDescent="0.25">
      <c r="A26">
        <f>datos.facturas!A26</f>
        <v>25</v>
      </c>
      <c r="B26" s="2">
        <f>datos.facturas!B26</f>
        <v>40203</v>
      </c>
      <c r="C26" t="str">
        <f>datos.facturas!I26</f>
        <v>Enero</v>
      </c>
      <c r="D26" t="str">
        <f>datos.facturas!C26</f>
        <v>clienteD</v>
      </c>
      <c r="E26" t="str">
        <f>VLOOKUP($A26,datos.analytics!$A:$C,2,0)</f>
        <v>referal</v>
      </c>
      <c r="F26">
        <f>VLOOKUP($A26,datos.analytics!$A:$C,3,0)</f>
        <v>0</v>
      </c>
      <c r="G26">
        <f>datos.facturas!D26</f>
        <v>200</v>
      </c>
      <c r="H26">
        <f>datos.facturas!G26</f>
        <v>36</v>
      </c>
      <c r="I26">
        <f>datos.facturas!H26</f>
        <v>236</v>
      </c>
      <c r="J26" t="str">
        <f>datos.facturas!F26</f>
        <v xml:space="preserve">si </v>
      </c>
    </row>
    <row r="27" spans="1:10" x14ac:dyDescent="0.25">
      <c r="A27">
        <f>datos.facturas!A27</f>
        <v>26</v>
      </c>
      <c r="B27" s="2">
        <f>datos.facturas!B27</f>
        <v>40204</v>
      </c>
      <c r="C27" t="str">
        <f>datos.facturas!I27</f>
        <v>Enero</v>
      </c>
      <c r="D27" t="str">
        <f>datos.facturas!C27</f>
        <v>clienteA</v>
      </c>
      <c r="E27" t="str">
        <f>VLOOKUP($A27,datos.analytics!$A:$C,2,0)</f>
        <v>direct</v>
      </c>
      <c r="F27">
        <f>VLOOKUP($A27,datos.analytics!$A:$C,3,0)</f>
        <v>0</v>
      </c>
      <c r="G27">
        <f>datos.facturas!D27</f>
        <v>125</v>
      </c>
      <c r="H27">
        <f>datos.facturas!G27</f>
        <v>22.5</v>
      </c>
      <c r="I27">
        <f>datos.facturas!H27</f>
        <v>147.5</v>
      </c>
      <c r="J27" t="str">
        <f>datos.facturas!F27</f>
        <v>no</v>
      </c>
    </row>
    <row r="28" spans="1:10" x14ac:dyDescent="0.25">
      <c r="A28">
        <f>datos.facturas!A28</f>
        <v>27</v>
      </c>
      <c r="B28" s="2">
        <f>datos.facturas!B28</f>
        <v>40205</v>
      </c>
      <c r="C28" t="str">
        <f>datos.facturas!I28</f>
        <v>Enero</v>
      </c>
      <c r="D28" t="str">
        <f>datos.facturas!C28</f>
        <v>clienteB</v>
      </c>
      <c r="E28" t="str">
        <f>VLOOKUP($A28,datos.analytics!$A:$C,2,0)</f>
        <v>direct</v>
      </c>
      <c r="F28">
        <f>VLOOKUP($A28,datos.analytics!$A:$C,3,0)</f>
        <v>0</v>
      </c>
      <c r="G28">
        <f>datos.facturas!D28</f>
        <v>100</v>
      </c>
      <c r="H28">
        <f>datos.facturas!G28</f>
        <v>8</v>
      </c>
      <c r="I28">
        <f>datos.facturas!H28</f>
        <v>108</v>
      </c>
      <c r="J28" t="str">
        <f>datos.facturas!F28</f>
        <v xml:space="preserve">si </v>
      </c>
    </row>
    <row r="29" spans="1:10" x14ac:dyDescent="0.25">
      <c r="A29">
        <f>datos.facturas!A29</f>
        <v>28</v>
      </c>
      <c r="B29" s="2">
        <f>datos.facturas!B29</f>
        <v>40206</v>
      </c>
      <c r="C29" t="str">
        <f>datos.facturas!I29</f>
        <v>Enero</v>
      </c>
      <c r="D29" t="str">
        <f>datos.facturas!C29</f>
        <v>clienteC</v>
      </c>
      <c r="E29" t="str">
        <f>VLOOKUP($A29,datos.analytics!$A:$C,2,0)</f>
        <v>organic</v>
      </c>
      <c r="F29" t="str">
        <f>VLOOKUP($A29,datos.analytics!$A:$C,3,0)</f>
        <v>perro</v>
      </c>
      <c r="G29">
        <f>datos.facturas!D29</f>
        <v>175</v>
      </c>
      <c r="H29">
        <f>datos.facturas!G29</f>
        <v>14</v>
      </c>
      <c r="I29">
        <f>datos.facturas!H29</f>
        <v>189</v>
      </c>
      <c r="J29" t="str">
        <f>datos.facturas!F29</f>
        <v xml:space="preserve">si </v>
      </c>
    </row>
    <row r="30" spans="1:10" x14ac:dyDescent="0.25">
      <c r="A30">
        <f>datos.facturas!A30</f>
        <v>29</v>
      </c>
      <c r="B30" s="2">
        <f>datos.facturas!B30</f>
        <v>40207</v>
      </c>
      <c r="C30" t="str">
        <f>datos.facturas!I30</f>
        <v>Enero</v>
      </c>
      <c r="D30" t="str">
        <f>datos.facturas!C30</f>
        <v>clienteD</v>
      </c>
      <c r="E30" t="str">
        <f>VLOOKUP($A30,datos.analytics!$A:$C,2,0)</f>
        <v>organic</v>
      </c>
      <c r="F30" t="str">
        <f>VLOOKUP($A30,datos.analytics!$A:$C,3,0)</f>
        <v>perro</v>
      </c>
      <c r="G30">
        <f>datos.facturas!D30</f>
        <v>200</v>
      </c>
      <c r="H30">
        <f>datos.facturas!G30</f>
        <v>36</v>
      </c>
      <c r="I30">
        <f>datos.facturas!H30</f>
        <v>236</v>
      </c>
      <c r="J30" t="str">
        <f>datos.facturas!F30</f>
        <v>no</v>
      </c>
    </row>
    <row r="31" spans="1:10" x14ac:dyDescent="0.25">
      <c r="A31">
        <f>datos.facturas!A31</f>
        <v>30</v>
      </c>
      <c r="B31" s="2">
        <f>datos.facturas!B31</f>
        <v>40208</v>
      </c>
      <c r="C31" t="str">
        <f>datos.facturas!I31</f>
        <v>Enero</v>
      </c>
      <c r="D31" t="str">
        <f>datos.facturas!C31</f>
        <v>clienteA</v>
      </c>
      <c r="E31" t="str">
        <f>VLOOKUP($A31,datos.analytics!$A:$C,2,0)</f>
        <v>other</v>
      </c>
      <c r="F31" t="str">
        <f>VLOOKUP($A31,datos.analytics!$A:$C,3,0)</f>
        <v>jardin</v>
      </c>
      <c r="G31">
        <f>datos.facturas!D31</f>
        <v>100</v>
      </c>
      <c r="H31">
        <f>datos.facturas!G31</f>
        <v>18</v>
      </c>
      <c r="I31">
        <f>datos.facturas!H31</f>
        <v>118</v>
      </c>
      <c r="J31" t="str">
        <f>datos.facturas!F31</f>
        <v xml:space="preserve">si </v>
      </c>
    </row>
    <row r="32" spans="1:10" x14ac:dyDescent="0.25">
      <c r="A32">
        <f>datos.facturas!A32</f>
        <v>31</v>
      </c>
      <c r="B32" s="2">
        <f>datos.facturas!B32</f>
        <v>40209</v>
      </c>
      <c r="C32" t="str">
        <f>datos.facturas!I32</f>
        <v>Enero</v>
      </c>
      <c r="D32" t="str">
        <f>datos.facturas!C32</f>
        <v>clienteB</v>
      </c>
      <c r="E32" t="str">
        <f>VLOOKUP($A32,datos.analytics!$A:$C,2,0)</f>
        <v>organic</v>
      </c>
      <c r="F32" t="str">
        <f>VLOOKUP($A32,datos.analytics!$A:$C,3,0)</f>
        <v>jardin</v>
      </c>
      <c r="G32">
        <f>datos.facturas!D32</f>
        <v>100</v>
      </c>
      <c r="H32">
        <f>datos.facturas!G32</f>
        <v>18</v>
      </c>
      <c r="I32">
        <f>datos.facturas!H32</f>
        <v>118</v>
      </c>
      <c r="J32" t="str">
        <f>datos.facturas!F32</f>
        <v xml:space="preserve">si </v>
      </c>
    </row>
    <row r="33" spans="1:10" x14ac:dyDescent="0.25">
      <c r="A33">
        <f>datos.facturas!A33</f>
        <v>32</v>
      </c>
      <c r="B33" s="2">
        <f>datos.facturas!B33</f>
        <v>40210</v>
      </c>
      <c r="C33" t="str">
        <f>datos.facturas!I33</f>
        <v>Febrero</v>
      </c>
      <c r="D33" t="str">
        <f>datos.facturas!C33</f>
        <v>clienteC</v>
      </c>
      <c r="E33" t="str">
        <f>VLOOKUP($A33,datos.analytics!$A:$C,2,0)</f>
        <v>other</v>
      </c>
      <c r="F33" t="str">
        <f>VLOOKUP($A33,datos.analytics!$A:$C,3,0)</f>
        <v>casa</v>
      </c>
      <c r="G33">
        <f>datos.facturas!D33</f>
        <v>150</v>
      </c>
      <c r="H33">
        <f>datos.facturas!G33</f>
        <v>27</v>
      </c>
      <c r="I33">
        <f>datos.facturas!H33</f>
        <v>177</v>
      </c>
      <c r="J33" t="str">
        <f>datos.facturas!F33</f>
        <v>no</v>
      </c>
    </row>
    <row r="34" spans="1:10" x14ac:dyDescent="0.25">
      <c r="A34">
        <f>datos.facturas!A34</f>
        <v>33</v>
      </c>
      <c r="B34" s="2">
        <f>datos.facturas!B34</f>
        <v>40211</v>
      </c>
      <c r="C34" t="str">
        <f>datos.facturas!I34</f>
        <v>Febrero</v>
      </c>
      <c r="D34" t="str">
        <f>datos.facturas!C34</f>
        <v>clienteD</v>
      </c>
      <c r="E34" t="str">
        <f>VLOOKUP($A34,datos.analytics!$A:$C,2,0)</f>
        <v>organic</v>
      </c>
      <c r="F34" t="str">
        <f>VLOOKUP($A34,datos.analytics!$A:$C,3,0)</f>
        <v>gato</v>
      </c>
      <c r="G34">
        <f>datos.facturas!D34</f>
        <v>75</v>
      </c>
      <c r="H34">
        <f>datos.facturas!G34</f>
        <v>13.5</v>
      </c>
      <c r="I34">
        <f>datos.facturas!H34</f>
        <v>88.5</v>
      </c>
      <c r="J34" t="str">
        <f>datos.facturas!F34</f>
        <v xml:space="preserve">si </v>
      </c>
    </row>
    <row r="35" spans="1:10" x14ac:dyDescent="0.25">
      <c r="A35">
        <f>datos.facturas!A35</f>
        <v>34</v>
      </c>
      <c r="B35" s="2">
        <f>datos.facturas!B35</f>
        <v>40212</v>
      </c>
      <c r="C35" t="str">
        <f>datos.facturas!I35</f>
        <v>Febrero</v>
      </c>
      <c r="D35" t="str">
        <f>datos.facturas!C35</f>
        <v>clienteA</v>
      </c>
      <c r="E35" t="str">
        <f>VLOOKUP($A35,datos.analytics!$A:$C,2,0)</f>
        <v>direct</v>
      </c>
      <c r="F35">
        <f>VLOOKUP($A35,datos.analytics!$A:$C,3,0)</f>
        <v>0</v>
      </c>
      <c r="G35">
        <f>datos.facturas!D35</f>
        <v>200</v>
      </c>
      <c r="H35">
        <f>datos.facturas!G35</f>
        <v>36</v>
      </c>
      <c r="I35">
        <f>datos.facturas!H35</f>
        <v>236</v>
      </c>
      <c r="J35" t="str">
        <f>datos.facturas!F35</f>
        <v xml:space="preserve">si </v>
      </c>
    </row>
    <row r="36" spans="1:10" x14ac:dyDescent="0.25">
      <c r="A36">
        <f>datos.facturas!A36</f>
        <v>35</v>
      </c>
      <c r="B36" s="2">
        <f>datos.facturas!B36</f>
        <v>40213</v>
      </c>
      <c r="C36" t="str">
        <f>datos.facturas!I36</f>
        <v>Febrero</v>
      </c>
      <c r="D36" t="str">
        <f>datos.facturas!C36</f>
        <v>clienteB</v>
      </c>
      <c r="E36" t="str">
        <f>VLOOKUP($A36,datos.analytics!$A:$C,2,0)</f>
        <v>referal</v>
      </c>
      <c r="F36">
        <f>VLOOKUP($A36,datos.analytics!$A:$C,3,0)</f>
        <v>0</v>
      </c>
      <c r="G36">
        <f>datos.facturas!D36</f>
        <v>125</v>
      </c>
      <c r="H36">
        <f>datos.facturas!G36</f>
        <v>22.5</v>
      </c>
      <c r="I36">
        <f>datos.facturas!H36</f>
        <v>147.5</v>
      </c>
      <c r="J36" t="str">
        <f>datos.facturas!F36</f>
        <v xml:space="preserve">si </v>
      </c>
    </row>
    <row r="37" spans="1:10" x14ac:dyDescent="0.25">
      <c r="A37">
        <f>datos.facturas!A37</f>
        <v>36</v>
      </c>
      <c r="B37" s="2">
        <f>datos.facturas!B37</f>
        <v>40214</v>
      </c>
      <c r="C37" t="str">
        <f>datos.facturas!I37</f>
        <v>Febrero</v>
      </c>
      <c r="D37" t="str">
        <f>datos.facturas!C37</f>
        <v>clienteC</v>
      </c>
      <c r="E37" t="str">
        <f>VLOOKUP($A37,datos.analytics!$A:$C,2,0)</f>
        <v>direct</v>
      </c>
      <c r="F37">
        <f>VLOOKUP($A37,datos.analytics!$A:$C,3,0)</f>
        <v>0</v>
      </c>
      <c r="G37">
        <f>datos.facturas!D37</f>
        <v>100</v>
      </c>
      <c r="H37">
        <f>datos.facturas!G37</f>
        <v>8</v>
      </c>
      <c r="I37">
        <f>datos.facturas!H37</f>
        <v>108</v>
      </c>
      <c r="J37" t="str">
        <f>datos.facturas!F37</f>
        <v>no</v>
      </c>
    </row>
    <row r="38" spans="1:10" x14ac:dyDescent="0.25">
      <c r="A38">
        <f>datos.facturas!A38</f>
        <v>37</v>
      </c>
      <c r="B38" s="2">
        <f>datos.facturas!B38</f>
        <v>40215</v>
      </c>
      <c r="C38" t="str">
        <f>datos.facturas!I38</f>
        <v>Febrero</v>
      </c>
      <c r="D38" t="str">
        <f>datos.facturas!C38</f>
        <v>clienteD</v>
      </c>
      <c r="E38" t="str">
        <f>VLOOKUP($A38,datos.analytics!$A:$C,2,0)</f>
        <v>other</v>
      </c>
      <c r="F38" t="str">
        <f>VLOOKUP($A38,datos.analytics!$A:$C,3,0)</f>
        <v>casa</v>
      </c>
      <c r="G38">
        <f>datos.facturas!D38</f>
        <v>175</v>
      </c>
      <c r="H38">
        <f>datos.facturas!G38</f>
        <v>31.5</v>
      </c>
      <c r="I38">
        <f>datos.facturas!H38</f>
        <v>206.5</v>
      </c>
      <c r="J38" t="str">
        <f>datos.facturas!F38</f>
        <v xml:space="preserve">si </v>
      </c>
    </row>
    <row r="39" spans="1:10" x14ac:dyDescent="0.25">
      <c r="A39">
        <f>datos.facturas!A39</f>
        <v>38</v>
      </c>
      <c r="B39" s="2">
        <f>datos.facturas!B39</f>
        <v>40216</v>
      </c>
      <c r="C39" t="str">
        <f>datos.facturas!I39</f>
        <v>Febrero</v>
      </c>
      <c r="D39" t="str">
        <f>datos.facturas!C39</f>
        <v>clienteA</v>
      </c>
      <c r="E39" t="str">
        <f>VLOOKUP($A39,datos.analytics!$A:$C,2,0)</f>
        <v>other</v>
      </c>
      <c r="F39" t="str">
        <f>VLOOKUP($A39,datos.analytics!$A:$C,3,0)</f>
        <v>perro</v>
      </c>
      <c r="G39">
        <f>datos.facturas!D39</f>
        <v>100</v>
      </c>
      <c r="H39">
        <f>datos.facturas!G39</f>
        <v>18</v>
      </c>
      <c r="I39">
        <f>datos.facturas!H39</f>
        <v>118</v>
      </c>
      <c r="J39" t="str">
        <f>datos.facturas!F39</f>
        <v xml:space="preserve">si </v>
      </c>
    </row>
    <row r="40" spans="1:10" x14ac:dyDescent="0.25">
      <c r="A40">
        <f>datos.facturas!A40</f>
        <v>39</v>
      </c>
      <c r="B40" s="2">
        <f>datos.facturas!B40</f>
        <v>40217</v>
      </c>
      <c r="C40" t="str">
        <f>datos.facturas!I40</f>
        <v>Febrero</v>
      </c>
      <c r="D40" t="str">
        <f>datos.facturas!C40</f>
        <v>clienteA</v>
      </c>
      <c r="E40" t="str">
        <f>VLOOKUP($A40,datos.analytics!$A:$C,2,0)</f>
        <v>organic</v>
      </c>
      <c r="F40" t="str">
        <f>VLOOKUP($A40,datos.analytics!$A:$C,3,0)</f>
        <v>gato</v>
      </c>
      <c r="G40">
        <f>datos.facturas!D40</f>
        <v>150</v>
      </c>
      <c r="H40">
        <f>datos.facturas!G40</f>
        <v>27</v>
      </c>
      <c r="I40">
        <f>datos.facturas!H40</f>
        <v>177</v>
      </c>
      <c r="J40" t="str">
        <f>datos.facturas!F40</f>
        <v xml:space="preserve">si </v>
      </c>
    </row>
    <row r="41" spans="1:10" x14ac:dyDescent="0.25">
      <c r="A41">
        <f>datos.facturas!A41</f>
        <v>40</v>
      </c>
      <c r="B41" s="2">
        <f>datos.facturas!B41</f>
        <v>40218</v>
      </c>
      <c r="C41" t="str">
        <f>datos.facturas!I41</f>
        <v>Febrero</v>
      </c>
      <c r="D41" t="str">
        <f>datos.facturas!C41</f>
        <v>clienteB</v>
      </c>
      <c r="E41" t="str">
        <f>VLOOKUP($A41,datos.analytics!$A:$C,2,0)</f>
        <v>referal</v>
      </c>
      <c r="F41">
        <f>VLOOKUP($A41,datos.analytics!$A:$C,3,0)</f>
        <v>0</v>
      </c>
      <c r="G41">
        <f>datos.facturas!D41</f>
        <v>75</v>
      </c>
      <c r="H41">
        <f>datos.facturas!G41</f>
        <v>13.5</v>
      </c>
      <c r="I41">
        <f>datos.facturas!H41</f>
        <v>88.5</v>
      </c>
      <c r="J41" t="str">
        <f>datos.facturas!F41</f>
        <v xml:space="preserve">si </v>
      </c>
    </row>
    <row r="42" spans="1:10" x14ac:dyDescent="0.25">
      <c r="A42">
        <f>datos.facturas!A42</f>
        <v>41</v>
      </c>
      <c r="B42" s="2">
        <f>datos.facturas!B42</f>
        <v>40219</v>
      </c>
      <c r="C42" t="str">
        <f>datos.facturas!I42</f>
        <v>Febrero</v>
      </c>
      <c r="D42" t="str">
        <f>datos.facturas!C42</f>
        <v>clienteD</v>
      </c>
      <c r="E42" t="str">
        <f>VLOOKUP($A42,datos.analytics!$A:$C,2,0)</f>
        <v>direct</v>
      </c>
      <c r="F42">
        <f>VLOOKUP($A42,datos.analytics!$A:$C,3,0)</f>
        <v>0</v>
      </c>
      <c r="G42">
        <f>datos.facturas!D42</f>
        <v>200</v>
      </c>
      <c r="H42">
        <f>datos.facturas!G42</f>
        <v>36</v>
      </c>
      <c r="I42">
        <f>datos.facturas!H42</f>
        <v>236</v>
      </c>
      <c r="J42" t="str">
        <f>datos.facturas!F42</f>
        <v xml:space="preserve">si </v>
      </c>
    </row>
    <row r="43" spans="1:10" x14ac:dyDescent="0.25">
      <c r="A43">
        <f>datos.facturas!A43</f>
        <v>42</v>
      </c>
      <c r="B43" s="2">
        <f>datos.facturas!B43</f>
        <v>40220</v>
      </c>
      <c r="C43" t="str">
        <f>datos.facturas!I43</f>
        <v>Febrero</v>
      </c>
      <c r="D43" t="str">
        <f>datos.facturas!C43</f>
        <v>clienteA</v>
      </c>
      <c r="E43" t="str">
        <f>VLOOKUP($A43,datos.analytics!$A:$C,2,0)</f>
        <v>organic</v>
      </c>
      <c r="F43" t="str">
        <f>VLOOKUP($A43,datos.analytics!$A:$C,3,0)</f>
        <v>jardin</v>
      </c>
      <c r="G43">
        <f>datos.facturas!D43</f>
        <v>125</v>
      </c>
      <c r="H43">
        <f>datos.facturas!G43</f>
        <v>10</v>
      </c>
      <c r="I43">
        <f>datos.facturas!H43</f>
        <v>135</v>
      </c>
      <c r="J43" t="str">
        <f>datos.facturas!F43</f>
        <v>no</v>
      </c>
    </row>
    <row r="44" spans="1:10" x14ac:dyDescent="0.25">
      <c r="B44" s="2"/>
    </row>
    <row r="45" spans="1:10" x14ac:dyDescent="0.25">
      <c r="B45" s="2"/>
    </row>
    <row r="46" spans="1:10" x14ac:dyDescent="0.25">
      <c r="B46" s="2"/>
    </row>
    <row r="47" spans="1:10" x14ac:dyDescent="0.25">
      <c r="B47" s="2"/>
    </row>
    <row r="48" spans="1:10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B40" sqref="B40"/>
    </sheetView>
  </sheetViews>
  <sheetFormatPr baseColWidth="10" defaultRowHeight="15" x14ac:dyDescent="0.25"/>
  <cols>
    <col min="4" max="4" width="11.42578125" style="3"/>
    <col min="7" max="7" width="11.42578125" style="5"/>
    <col min="8" max="8" width="12.28515625" style="6" bestFit="1" customWidth="1"/>
    <col min="9" max="9" width="11.42578125" style="6"/>
  </cols>
  <sheetData>
    <row r="1" spans="1:9" x14ac:dyDescent="0.25">
      <c r="A1" s="1" t="s">
        <v>0</v>
      </c>
      <c r="B1" s="1" t="s">
        <v>6</v>
      </c>
      <c r="C1" s="1" t="s">
        <v>1</v>
      </c>
      <c r="D1" s="4" t="s">
        <v>2</v>
      </c>
      <c r="E1" s="1" t="s">
        <v>7</v>
      </c>
      <c r="F1" s="1" t="s">
        <v>3</v>
      </c>
      <c r="G1" s="5" t="s">
        <v>30</v>
      </c>
      <c r="H1" s="6" t="s">
        <v>31</v>
      </c>
      <c r="I1" s="6" t="s">
        <v>17</v>
      </c>
    </row>
    <row r="2" spans="1:9" x14ac:dyDescent="0.25">
      <c r="A2">
        <v>1</v>
      </c>
      <c r="B2" s="2">
        <v>40179</v>
      </c>
      <c r="C2" t="s">
        <v>12</v>
      </c>
      <c r="D2" s="3">
        <v>100</v>
      </c>
      <c r="E2" t="s">
        <v>10</v>
      </c>
      <c r="F2" t="s">
        <v>4</v>
      </c>
      <c r="G2" s="5">
        <f>D2*(VLOOKUP(E2,bbdd.facturas!A:B,2)/100)</f>
        <v>18</v>
      </c>
      <c r="H2" s="5">
        <f>D2+G2</f>
        <v>118</v>
      </c>
      <c r="I2" s="6" t="str">
        <f>VLOOKUP(MONTH(B2),bbdd.facturas!D:E,2)</f>
        <v>Enero</v>
      </c>
    </row>
    <row r="3" spans="1:9" x14ac:dyDescent="0.25">
      <c r="A3">
        <v>2</v>
      </c>
      <c r="B3" s="2">
        <v>40180</v>
      </c>
      <c r="C3" t="s">
        <v>13</v>
      </c>
      <c r="D3" s="3">
        <v>150</v>
      </c>
      <c r="E3" t="s">
        <v>10</v>
      </c>
      <c r="F3" t="s">
        <v>5</v>
      </c>
      <c r="G3" s="5">
        <f>D3*(VLOOKUP(E3,bbdd.facturas!A:B,2)/100)</f>
        <v>27</v>
      </c>
      <c r="H3" s="5">
        <f t="shared" ref="H3:H43" si="0">D3+G3</f>
        <v>177</v>
      </c>
      <c r="I3" s="6" t="str">
        <f>VLOOKUP(MONTH(B3),bbdd.facturas!D:E,2)</f>
        <v>Enero</v>
      </c>
    </row>
    <row r="4" spans="1:9" x14ac:dyDescent="0.25">
      <c r="A4">
        <v>3</v>
      </c>
      <c r="B4" s="2">
        <v>40181</v>
      </c>
      <c r="C4" t="s">
        <v>14</v>
      </c>
      <c r="D4" s="3">
        <v>75</v>
      </c>
      <c r="E4" t="s">
        <v>10</v>
      </c>
      <c r="F4" t="s">
        <v>4</v>
      </c>
      <c r="G4" s="5">
        <f>D4*(VLOOKUP(E4,bbdd.facturas!A:B,2)/100)</f>
        <v>13.5</v>
      </c>
      <c r="H4" s="5">
        <f t="shared" si="0"/>
        <v>88.5</v>
      </c>
      <c r="I4" s="6" t="str">
        <f>VLOOKUP(MONTH(B4),bbdd.facturas!D:E,2)</f>
        <v>Enero</v>
      </c>
    </row>
    <row r="5" spans="1:9" x14ac:dyDescent="0.25">
      <c r="A5">
        <v>4</v>
      </c>
      <c r="B5" s="2">
        <v>40182</v>
      </c>
      <c r="C5" t="s">
        <v>15</v>
      </c>
      <c r="D5" s="3">
        <v>200</v>
      </c>
      <c r="E5" t="s">
        <v>10</v>
      </c>
      <c r="F5" t="s">
        <v>4</v>
      </c>
      <c r="G5" s="5">
        <f>D5*(VLOOKUP(E5,bbdd.facturas!A:B,2)/100)</f>
        <v>36</v>
      </c>
      <c r="H5" s="5">
        <f t="shared" si="0"/>
        <v>236</v>
      </c>
      <c r="I5" s="6" t="str">
        <f>VLOOKUP(MONTH(B5),bbdd.facturas!D:E,2)</f>
        <v>Enero</v>
      </c>
    </row>
    <row r="6" spans="1:9" x14ac:dyDescent="0.25">
      <c r="A6">
        <v>5</v>
      </c>
      <c r="B6" s="2">
        <v>40183</v>
      </c>
      <c r="C6" t="s">
        <v>12</v>
      </c>
      <c r="D6" s="3">
        <v>125</v>
      </c>
      <c r="E6" t="s">
        <v>10</v>
      </c>
      <c r="F6" t="s">
        <v>5</v>
      </c>
      <c r="G6" s="5">
        <f>D6*(VLOOKUP(E6,bbdd.facturas!A:B,2)/100)</f>
        <v>22.5</v>
      </c>
      <c r="H6" s="5">
        <f t="shared" si="0"/>
        <v>147.5</v>
      </c>
      <c r="I6" s="6" t="str">
        <f>VLOOKUP(MONTH(B6),bbdd.facturas!D:E,2)</f>
        <v>Enero</v>
      </c>
    </row>
    <row r="7" spans="1:9" x14ac:dyDescent="0.25">
      <c r="A7">
        <v>6</v>
      </c>
      <c r="B7" s="2">
        <v>40184</v>
      </c>
      <c r="C7" t="s">
        <v>13</v>
      </c>
      <c r="D7" s="3">
        <v>100</v>
      </c>
      <c r="E7" t="s">
        <v>11</v>
      </c>
      <c r="F7" t="s">
        <v>4</v>
      </c>
      <c r="G7" s="5">
        <f>D7*(VLOOKUP(E7,bbdd.facturas!A:B,2)/100)</f>
        <v>8</v>
      </c>
      <c r="H7" s="5">
        <f t="shared" si="0"/>
        <v>108</v>
      </c>
      <c r="I7" s="6" t="str">
        <f>VLOOKUP(MONTH(B7),bbdd.facturas!D:E,2)</f>
        <v>Enero</v>
      </c>
    </row>
    <row r="8" spans="1:9" x14ac:dyDescent="0.25">
      <c r="A8">
        <v>7</v>
      </c>
      <c r="B8" s="2">
        <v>40185</v>
      </c>
      <c r="C8" t="s">
        <v>14</v>
      </c>
      <c r="D8" s="3">
        <v>175</v>
      </c>
      <c r="E8" t="s">
        <v>11</v>
      </c>
      <c r="F8" t="s">
        <v>4</v>
      </c>
      <c r="G8" s="5">
        <f>D8*(VLOOKUP(E8,bbdd.facturas!A:B,2)/100)</f>
        <v>14</v>
      </c>
      <c r="H8" s="5">
        <f t="shared" si="0"/>
        <v>189</v>
      </c>
      <c r="I8" s="6" t="str">
        <f>VLOOKUP(MONTH(B8),bbdd.facturas!D:E,2)</f>
        <v>Enero</v>
      </c>
    </row>
    <row r="9" spans="1:9" x14ac:dyDescent="0.25">
      <c r="A9">
        <v>8</v>
      </c>
      <c r="B9" s="2">
        <v>40186</v>
      </c>
      <c r="C9" t="s">
        <v>15</v>
      </c>
      <c r="D9" s="3">
        <v>200</v>
      </c>
      <c r="E9" t="s">
        <v>10</v>
      </c>
      <c r="F9" t="s">
        <v>5</v>
      </c>
      <c r="G9" s="5">
        <f>D9*(VLOOKUP(E9,bbdd.facturas!A:B,2)/100)</f>
        <v>36</v>
      </c>
      <c r="H9" s="5">
        <f t="shared" si="0"/>
        <v>236</v>
      </c>
      <c r="I9" s="6" t="str">
        <f>VLOOKUP(MONTH(B9),bbdd.facturas!D:E,2)</f>
        <v>Enero</v>
      </c>
    </row>
    <row r="10" spans="1:9" x14ac:dyDescent="0.25">
      <c r="A10">
        <v>9</v>
      </c>
      <c r="B10" s="2">
        <v>40187</v>
      </c>
      <c r="C10" t="s">
        <v>12</v>
      </c>
      <c r="D10" s="3">
        <v>100</v>
      </c>
      <c r="E10" t="s">
        <v>10</v>
      </c>
      <c r="F10" t="s">
        <v>4</v>
      </c>
      <c r="G10" s="5">
        <f>D10*(VLOOKUP(E10,bbdd.facturas!A:B,2)/100)</f>
        <v>18</v>
      </c>
      <c r="H10" s="5">
        <f t="shared" si="0"/>
        <v>118</v>
      </c>
      <c r="I10" s="6" t="str">
        <f>VLOOKUP(MONTH(B10),bbdd.facturas!D:E,2)</f>
        <v>Enero</v>
      </c>
    </row>
    <row r="11" spans="1:9" x14ac:dyDescent="0.25">
      <c r="A11">
        <v>10</v>
      </c>
      <c r="B11" s="2">
        <v>40188</v>
      </c>
      <c r="C11" t="s">
        <v>13</v>
      </c>
      <c r="D11" s="3">
        <v>100</v>
      </c>
      <c r="E11" t="s">
        <v>10</v>
      </c>
      <c r="F11" t="s">
        <v>4</v>
      </c>
      <c r="G11" s="5">
        <f>D11*(VLOOKUP(E11,bbdd.facturas!A:B,2)/100)</f>
        <v>18</v>
      </c>
      <c r="H11" s="5">
        <f t="shared" si="0"/>
        <v>118</v>
      </c>
      <c r="I11" s="6" t="str">
        <f>VLOOKUP(MONTH(B11),bbdd.facturas!D:E,2)</f>
        <v>Enero</v>
      </c>
    </row>
    <row r="12" spans="1:9" x14ac:dyDescent="0.25">
      <c r="A12">
        <v>11</v>
      </c>
      <c r="B12" s="2">
        <v>40189</v>
      </c>
      <c r="C12" t="s">
        <v>14</v>
      </c>
      <c r="D12" s="3">
        <v>150</v>
      </c>
      <c r="E12" t="s">
        <v>10</v>
      </c>
      <c r="F12" t="s">
        <v>5</v>
      </c>
      <c r="G12" s="5">
        <f>D12*(VLOOKUP(E12,bbdd.facturas!A:B,2)/100)</f>
        <v>27</v>
      </c>
      <c r="H12" s="5">
        <f t="shared" si="0"/>
        <v>177</v>
      </c>
      <c r="I12" s="6" t="str">
        <f>VLOOKUP(MONTH(B12),bbdd.facturas!D:E,2)</f>
        <v>Enero</v>
      </c>
    </row>
    <row r="13" spans="1:9" x14ac:dyDescent="0.25">
      <c r="A13">
        <v>12</v>
      </c>
      <c r="B13" s="2">
        <v>40190</v>
      </c>
      <c r="C13" t="s">
        <v>15</v>
      </c>
      <c r="D13" s="3">
        <v>75</v>
      </c>
      <c r="E13" t="s">
        <v>10</v>
      </c>
      <c r="F13" t="s">
        <v>4</v>
      </c>
      <c r="G13" s="5">
        <f>D13*(VLOOKUP(E13,bbdd.facturas!A:B,2)/100)</f>
        <v>13.5</v>
      </c>
      <c r="H13" s="5">
        <f t="shared" si="0"/>
        <v>88.5</v>
      </c>
      <c r="I13" s="6" t="str">
        <f>VLOOKUP(MONTH(B13),bbdd.facturas!D:E,2)</f>
        <v>Enero</v>
      </c>
    </row>
    <row r="14" spans="1:9" x14ac:dyDescent="0.25">
      <c r="A14">
        <v>13</v>
      </c>
      <c r="B14" s="2">
        <v>40191</v>
      </c>
      <c r="C14" t="s">
        <v>12</v>
      </c>
      <c r="D14" s="3">
        <v>200</v>
      </c>
      <c r="E14" t="s">
        <v>10</v>
      </c>
      <c r="F14" t="s">
        <v>4</v>
      </c>
      <c r="G14" s="5">
        <f>D14*(VLOOKUP(E14,bbdd.facturas!A:B,2)/100)</f>
        <v>36</v>
      </c>
      <c r="H14" s="5">
        <f t="shared" si="0"/>
        <v>236</v>
      </c>
      <c r="I14" s="6" t="str">
        <f>VLOOKUP(MONTH(B14),bbdd.facturas!D:E,2)</f>
        <v>Enero</v>
      </c>
    </row>
    <row r="15" spans="1:9" x14ac:dyDescent="0.25">
      <c r="A15">
        <v>14</v>
      </c>
      <c r="B15" s="2">
        <v>40192</v>
      </c>
      <c r="C15" t="s">
        <v>13</v>
      </c>
      <c r="D15" s="3">
        <v>125</v>
      </c>
      <c r="E15" t="s">
        <v>10</v>
      </c>
      <c r="F15" t="s">
        <v>4</v>
      </c>
      <c r="G15" s="5">
        <f>D15*(VLOOKUP(E15,bbdd.facturas!A:B,2)/100)</f>
        <v>22.5</v>
      </c>
      <c r="H15" s="5">
        <f t="shared" si="0"/>
        <v>147.5</v>
      </c>
      <c r="I15" s="6" t="str">
        <f>VLOOKUP(MONTH(B15),bbdd.facturas!D:E,2)</f>
        <v>Enero</v>
      </c>
    </row>
    <row r="16" spans="1:9" x14ac:dyDescent="0.25">
      <c r="A16">
        <v>15</v>
      </c>
      <c r="B16" s="2">
        <v>40193</v>
      </c>
      <c r="C16" t="s">
        <v>14</v>
      </c>
      <c r="D16" s="3">
        <v>100</v>
      </c>
      <c r="E16" t="s">
        <v>11</v>
      </c>
      <c r="F16" t="s">
        <v>5</v>
      </c>
      <c r="G16" s="5">
        <f>D16*(VLOOKUP(E16,bbdd.facturas!A:B,2)/100)</f>
        <v>8</v>
      </c>
      <c r="H16" s="5">
        <f t="shared" si="0"/>
        <v>108</v>
      </c>
      <c r="I16" s="6" t="str">
        <f>VLOOKUP(MONTH(B16),bbdd.facturas!D:E,2)</f>
        <v>Enero</v>
      </c>
    </row>
    <row r="17" spans="1:9" x14ac:dyDescent="0.25">
      <c r="A17">
        <v>16</v>
      </c>
      <c r="B17" s="2">
        <v>40194</v>
      </c>
      <c r="C17" t="s">
        <v>15</v>
      </c>
      <c r="D17" s="3">
        <v>175</v>
      </c>
      <c r="E17" t="s">
        <v>10</v>
      </c>
      <c r="F17" t="s">
        <v>4</v>
      </c>
      <c r="G17" s="5">
        <f>D17*(VLOOKUP(E17,bbdd.facturas!A:B,2)/100)</f>
        <v>31.5</v>
      </c>
      <c r="H17" s="5">
        <f t="shared" si="0"/>
        <v>206.5</v>
      </c>
      <c r="I17" s="6" t="str">
        <f>VLOOKUP(MONTH(B17),bbdd.facturas!D:E,2)</f>
        <v>Enero</v>
      </c>
    </row>
    <row r="18" spans="1:9" x14ac:dyDescent="0.25">
      <c r="A18">
        <v>17</v>
      </c>
      <c r="B18" s="2">
        <v>40195</v>
      </c>
      <c r="C18" t="s">
        <v>12</v>
      </c>
      <c r="D18" s="3">
        <v>100</v>
      </c>
      <c r="E18" t="s">
        <v>10</v>
      </c>
      <c r="F18" t="s">
        <v>4</v>
      </c>
      <c r="G18" s="5">
        <f>D18*(VLOOKUP(E18,bbdd.facturas!A:B,2)/100)</f>
        <v>18</v>
      </c>
      <c r="H18" s="5">
        <f t="shared" si="0"/>
        <v>118</v>
      </c>
      <c r="I18" s="6" t="str">
        <f>VLOOKUP(MONTH(B18),bbdd.facturas!D:E,2)</f>
        <v>Enero</v>
      </c>
    </row>
    <row r="19" spans="1:9" x14ac:dyDescent="0.25">
      <c r="A19">
        <v>18</v>
      </c>
      <c r="B19" s="2">
        <v>40196</v>
      </c>
      <c r="C19" t="s">
        <v>12</v>
      </c>
      <c r="D19" s="3">
        <v>150</v>
      </c>
      <c r="E19" t="s">
        <v>10</v>
      </c>
      <c r="F19" t="s">
        <v>4</v>
      </c>
      <c r="G19" s="5">
        <f>D19*(VLOOKUP(E19,bbdd.facturas!A:B,2)/100)</f>
        <v>27</v>
      </c>
      <c r="H19" s="5">
        <f t="shared" si="0"/>
        <v>177</v>
      </c>
      <c r="I19" s="6" t="str">
        <f>VLOOKUP(MONTH(B19),bbdd.facturas!D:E,2)</f>
        <v>Enero</v>
      </c>
    </row>
    <row r="20" spans="1:9" x14ac:dyDescent="0.25">
      <c r="A20">
        <v>19</v>
      </c>
      <c r="B20" s="2">
        <v>40197</v>
      </c>
      <c r="C20" t="s">
        <v>13</v>
      </c>
      <c r="D20" s="3">
        <v>75</v>
      </c>
      <c r="E20" t="s">
        <v>10</v>
      </c>
      <c r="F20" t="s">
        <v>4</v>
      </c>
      <c r="G20" s="5">
        <f>D20*(VLOOKUP(E20,bbdd.facturas!A:B,2)/100)</f>
        <v>13.5</v>
      </c>
      <c r="H20" s="5">
        <f t="shared" si="0"/>
        <v>88.5</v>
      </c>
      <c r="I20" s="6" t="str">
        <f>VLOOKUP(MONTH(B20),bbdd.facturas!D:E,2)</f>
        <v>Enero</v>
      </c>
    </row>
    <row r="21" spans="1:9" x14ac:dyDescent="0.25">
      <c r="A21">
        <v>20</v>
      </c>
      <c r="B21" s="2">
        <v>40198</v>
      </c>
      <c r="C21" t="s">
        <v>15</v>
      </c>
      <c r="D21" s="3">
        <v>200</v>
      </c>
      <c r="E21" t="s">
        <v>10</v>
      </c>
      <c r="F21" t="s">
        <v>4</v>
      </c>
      <c r="G21" s="5">
        <f>D21*(VLOOKUP(E21,bbdd.facturas!A:B,2)/100)</f>
        <v>36</v>
      </c>
      <c r="H21" s="5">
        <f t="shared" si="0"/>
        <v>236</v>
      </c>
      <c r="I21" s="6" t="str">
        <f>VLOOKUP(MONTH(B21),bbdd.facturas!D:E,2)</f>
        <v>Enero</v>
      </c>
    </row>
    <row r="22" spans="1:9" x14ac:dyDescent="0.25">
      <c r="A22">
        <v>21</v>
      </c>
      <c r="B22" s="2">
        <v>40199</v>
      </c>
      <c r="C22" t="s">
        <v>12</v>
      </c>
      <c r="D22" s="3">
        <v>125</v>
      </c>
      <c r="E22" t="s">
        <v>11</v>
      </c>
      <c r="F22" t="s">
        <v>5</v>
      </c>
      <c r="G22" s="5">
        <f>D22*(VLOOKUP(E22,bbdd.facturas!A:B,2)/100)</f>
        <v>10</v>
      </c>
      <c r="H22" s="5">
        <f t="shared" si="0"/>
        <v>135</v>
      </c>
      <c r="I22" s="6" t="str">
        <f>VLOOKUP(MONTH(B22),bbdd.facturas!D:E,2)</f>
        <v>Enero</v>
      </c>
    </row>
    <row r="23" spans="1:9" x14ac:dyDescent="0.25">
      <c r="A23">
        <v>22</v>
      </c>
      <c r="B23" s="2">
        <v>40200</v>
      </c>
      <c r="C23" t="s">
        <v>12</v>
      </c>
      <c r="D23" s="3">
        <v>100</v>
      </c>
      <c r="E23" t="s">
        <v>10</v>
      </c>
      <c r="F23" t="s">
        <v>4</v>
      </c>
      <c r="G23" s="5">
        <f>D23*(VLOOKUP(E23,bbdd.facturas!A:B,2)/100)</f>
        <v>18</v>
      </c>
      <c r="H23" s="5">
        <f t="shared" si="0"/>
        <v>118</v>
      </c>
      <c r="I23" s="6" t="str">
        <f>VLOOKUP(MONTH(B23),bbdd.facturas!D:E,2)</f>
        <v>Enero</v>
      </c>
    </row>
    <row r="24" spans="1:9" x14ac:dyDescent="0.25">
      <c r="A24">
        <v>23</v>
      </c>
      <c r="B24" s="2">
        <v>40201</v>
      </c>
      <c r="C24" t="s">
        <v>13</v>
      </c>
      <c r="D24" s="3">
        <v>150</v>
      </c>
      <c r="E24" t="s">
        <v>10</v>
      </c>
      <c r="F24" t="s">
        <v>5</v>
      </c>
      <c r="G24" s="5">
        <f>D24*(VLOOKUP(E24,bbdd.facturas!A:B,2)/100)</f>
        <v>27</v>
      </c>
      <c r="H24" s="5">
        <f t="shared" si="0"/>
        <v>177</v>
      </c>
      <c r="I24" s="6" t="str">
        <f>VLOOKUP(MONTH(B24),bbdd.facturas!D:E,2)</f>
        <v>Enero</v>
      </c>
    </row>
    <row r="25" spans="1:9" x14ac:dyDescent="0.25">
      <c r="A25">
        <v>24</v>
      </c>
      <c r="B25" s="2">
        <v>40202</v>
      </c>
      <c r="C25" t="s">
        <v>14</v>
      </c>
      <c r="D25" s="3">
        <v>75</v>
      </c>
      <c r="E25" t="s">
        <v>10</v>
      </c>
      <c r="F25" t="s">
        <v>4</v>
      </c>
      <c r="G25" s="5">
        <f>D25*(VLOOKUP(E25,bbdd.facturas!A:B,2)/100)</f>
        <v>13.5</v>
      </c>
      <c r="H25" s="5">
        <f t="shared" si="0"/>
        <v>88.5</v>
      </c>
      <c r="I25" s="6" t="str">
        <f>VLOOKUP(MONTH(B25),bbdd.facturas!D:E,2)</f>
        <v>Enero</v>
      </c>
    </row>
    <row r="26" spans="1:9" x14ac:dyDescent="0.25">
      <c r="A26">
        <v>25</v>
      </c>
      <c r="B26" s="2">
        <v>40203</v>
      </c>
      <c r="C26" t="s">
        <v>15</v>
      </c>
      <c r="D26" s="3">
        <v>200</v>
      </c>
      <c r="E26" t="s">
        <v>10</v>
      </c>
      <c r="F26" t="s">
        <v>4</v>
      </c>
      <c r="G26" s="5">
        <f>D26*(VLOOKUP(E26,bbdd.facturas!A:B,2)/100)</f>
        <v>36</v>
      </c>
      <c r="H26" s="5">
        <f t="shared" si="0"/>
        <v>236</v>
      </c>
      <c r="I26" s="6" t="str">
        <f>VLOOKUP(MONTH(B26),bbdd.facturas!D:E,2)</f>
        <v>Enero</v>
      </c>
    </row>
    <row r="27" spans="1:9" x14ac:dyDescent="0.25">
      <c r="A27">
        <v>26</v>
      </c>
      <c r="B27" s="2">
        <v>40204</v>
      </c>
      <c r="C27" t="s">
        <v>12</v>
      </c>
      <c r="D27" s="3">
        <v>125</v>
      </c>
      <c r="E27" t="s">
        <v>10</v>
      </c>
      <c r="F27" t="s">
        <v>5</v>
      </c>
      <c r="G27" s="5">
        <f>D27*(VLOOKUP(E27,bbdd.facturas!A:B,2)/100)</f>
        <v>22.5</v>
      </c>
      <c r="H27" s="5">
        <f t="shared" si="0"/>
        <v>147.5</v>
      </c>
      <c r="I27" s="6" t="str">
        <f>VLOOKUP(MONTH(B27),bbdd.facturas!D:E,2)</f>
        <v>Enero</v>
      </c>
    </row>
    <row r="28" spans="1:9" x14ac:dyDescent="0.25">
      <c r="A28">
        <v>27</v>
      </c>
      <c r="B28" s="2">
        <v>40205</v>
      </c>
      <c r="C28" t="s">
        <v>13</v>
      </c>
      <c r="D28" s="3">
        <v>100</v>
      </c>
      <c r="E28" t="s">
        <v>11</v>
      </c>
      <c r="F28" t="s">
        <v>4</v>
      </c>
      <c r="G28" s="5">
        <f>D28*(VLOOKUP(E28,bbdd.facturas!A:B,2)/100)</f>
        <v>8</v>
      </c>
      <c r="H28" s="5">
        <f t="shared" si="0"/>
        <v>108</v>
      </c>
      <c r="I28" s="6" t="str">
        <f>VLOOKUP(MONTH(B28),bbdd.facturas!D:E,2)</f>
        <v>Enero</v>
      </c>
    </row>
    <row r="29" spans="1:9" x14ac:dyDescent="0.25">
      <c r="A29">
        <v>28</v>
      </c>
      <c r="B29" s="2">
        <v>40206</v>
      </c>
      <c r="C29" t="s">
        <v>14</v>
      </c>
      <c r="D29" s="3">
        <v>175</v>
      </c>
      <c r="E29" t="s">
        <v>11</v>
      </c>
      <c r="F29" t="s">
        <v>4</v>
      </c>
      <c r="G29" s="5">
        <f>D29*(VLOOKUP(E29,bbdd.facturas!A:B,2)/100)</f>
        <v>14</v>
      </c>
      <c r="H29" s="5">
        <f t="shared" si="0"/>
        <v>189</v>
      </c>
      <c r="I29" s="6" t="str">
        <f>VLOOKUP(MONTH(B29),bbdd.facturas!D:E,2)</f>
        <v>Enero</v>
      </c>
    </row>
    <row r="30" spans="1:9" x14ac:dyDescent="0.25">
      <c r="A30">
        <v>29</v>
      </c>
      <c r="B30" s="2">
        <v>40207</v>
      </c>
      <c r="C30" t="s">
        <v>15</v>
      </c>
      <c r="D30" s="3">
        <v>200</v>
      </c>
      <c r="E30" t="s">
        <v>10</v>
      </c>
      <c r="F30" t="s">
        <v>5</v>
      </c>
      <c r="G30" s="5">
        <f>D30*(VLOOKUP(E30,bbdd.facturas!A:B,2)/100)</f>
        <v>36</v>
      </c>
      <c r="H30" s="5">
        <f t="shared" si="0"/>
        <v>236</v>
      </c>
      <c r="I30" s="6" t="str">
        <f>VLOOKUP(MONTH(B30),bbdd.facturas!D:E,2)</f>
        <v>Enero</v>
      </c>
    </row>
    <row r="31" spans="1:9" x14ac:dyDescent="0.25">
      <c r="A31">
        <v>30</v>
      </c>
      <c r="B31" s="2">
        <v>40208</v>
      </c>
      <c r="C31" t="s">
        <v>12</v>
      </c>
      <c r="D31" s="3">
        <v>100</v>
      </c>
      <c r="E31" t="s">
        <v>10</v>
      </c>
      <c r="F31" t="s">
        <v>4</v>
      </c>
      <c r="G31" s="5">
        <f>D31*(VLOOKUP(E31,bbdd.facturas!A:B,2)/100)</f>
        <v>18</v>
      </c>
      <c r="H31" s="5">
        <f t="shared" si="0"/>
        <v>118</v>
      </c>
      <c r="I31" s="6" t="str">
        <f>VLOOKUP(MONTH(B31),bbdd.facturas!D:E,2)</f>
        <v>Enero</v>
      </c>
    </row>
    <row r="32" spans="1:9" x14ac:dyDescent="0.25">
      <c r="A32">
        <v>31</v>
      </c>
      <c r="B32" s="2">
        <v>40209</v>
      </c>
      <c r="C32" t="s">
        <v>13</v>
      </c>
      <c r="D32" s="3">
        <v>100</v>
      </c>
      <c r="E32" t="s">
        <v>10</v>
      </c>
      <c r="F32" t="s">
        <v>4</v>
      </c>
      <c r="G32" s="5">
        <f>D32*(VLOOKUP(E32,bbdd.facturas!A:B,2)/100)</f>
        <v>18</v>
      </c>
      <c r="H32" s="5">
        <f t="shared" si="0"/>
        <v>118</v>
      </c>
      <c r="I32" s="6" t="str">
        <f>VLOOKUP(MONTH(B32),bbdd.facturas!D:E,2)</f>
        <v>Enero</v>
      </c>
    </row>
    <row r="33" spans="1:9" x14ac:dyDescent="0.25">
      <c r="A33">
        <v>32</v>
      </c>
      <c r="B33" s="2">
        <v>40210</v>
      </c>
      <c r="C33" t="s">
        <v>14</v>
      </c>
      <c r="D33" s="3">
        <v>150</v>
      </c>
      <c r="E33" t="s">
        <v>10</v>
      </c>
      <c r="F33" t="s">
        <v>5</v>
      </c>
      <c r="G33" s="5">
        <f>D33*(VLOOKUP(E33,bbdd.facturas!A:B,2)/100)</f>
        <v>27</v>
      </c>
      <c r="H33" s="5">
        <f t="shared" si="0"/>
        <v>177</v>
      </c>
      <c r="I33" s="6" t="str">
        <f>VLOOKUP(MONTH(B33),bbdd.facturas!D:E,2)</f>
        <v>Febrero</v>
      </c>
    </row>
    <row r="34" spans="1:9" x14ac:dyDescent="0.25">
      <c r="A34">
        <v>33</v>
      </c>
      <c r="B34" s="2">
        <v>40211</v>
      </c>
      <c r="C34" t="s">
        <v>15</v>
      </c>
      <c r="D34" s="3">
        <v>75</v>
      </c>
      <c r="E34" t="s">
        <v>10</v>
      </c>
      <c r="F34" t="s">
        <v>4</v>
      </c>
      <c r="G34" s="5">
        <f>D34*(VLOOKUP(E34,bbdd.facturas!A:B,2)/100)</f>
        <v>13.5</v>
      </c>
      <c r="H34" s="5">
        <f t="shared" si="0"/>
        <v>88.5</v>
      </c>
      <c r="I34" s="6" t="str">
        <f>VLOOKUP(MONTH(B34),bbdd.facturas!D:E,2)</f>
        <v>Febrero</v>
      </c>
    </row>
    <row r="35" spans="1:9" x14ac:dyDescent="0.25">
      <c r="A35">
        <v>34</v>
      </c>
      <c r="B35" s="2">
        <v>40212</v>
      </c>
      <c r="C35" t="s">
        <v>12</v>
      </c>
      <c r="D35" s="3">
        <v>200</v>
      </c>
      <c r="E35" t="s">
        <v>10</v>
      </c>
      <c r="F35" t="s">
        <v>4</v>
      </c>
      <c r="G35" s="5">
        <f>D35*(VLOOKUP(E35,bbdd.facturas!A:B,2)/100)</f>
        <v>36</v>
      </c>
      <c r="H35" s="5">
        <f t="shared" si="0"/>
        <v>236</v>
      </c>
      <c r="I35" s="6" t="str">
        <f>VLOOKUP(MONTH(B35),bbdd.facturas!D:E,2)</f>
        <v>Febrero</v>
      </c>
    </row>
    <row r="36" spans="1:9" x14ac:dyDescent="0.25">
      <c r="A36">
        <v>35</v>
      </c>
      <c r="B36" s="2">
        <v>40213</v>
      </c>
      <c r="C36" t="s">
        <v>13</v>
      </c>
      <c r="D36" s="3">
        <v>125</v>
      </c>
      <c r="E36" t="s">
        <v>10</v>
      </c>
      <c r="F36" t="s">
        <v>4</v>
      </c>
      <c r="G36" s="5">
        <f>D36*(VLOOKUP(E36,bbdd.facturas!A:B,2)/100)</f>
        <v>22.5</v>
      </c>
      <c r="H36" s="5">
        <f t="shared" si="0"/>
        <v>147.5</v>
      </c>
      <c r="I36" s="6" t="str">
        <f>VLOOKUP(MONTH(B36),bbdd.facturas!D:E,2)</f>
        <v>Febrero</v>
      </c>
    </row>
    <row r="37" spans="1:9" x14ac:dyDescent="0.25">
      <c r="A37">
        <v>36</v>
      </c>
      <c r="B37" s="2">
        <v>40214</v>
      </c>
      <c r="C37" t="s">
        <v>14</v>
      </c>
      <c r="D37" s="3">
        <v>100</v>
      </c>
      <c r="E37" t="s">
        <v>11</v>
      </c>
      <c r="F37" t="s">
        <v>5</v>
      </c>
      <c r="G37" s="5">
        <f>D37*(VLOOKUP(E37,bbdd.facturas!A:B,2)/100)</f>
        <v>8</v>
      </c>
      <c r="H37" s="5">
        <f t="shared" si="0"/>
        <v>108</v>
      </c>
      <c r="I37" s="6" t="str">
        <f>VLOOKUP(MONTH(B37),bbdd.facturas!D:E,2)</f>
        <v>Febrero</v>
      </c>
    </row>
    <row r="38" spans="1:9" x14ac:dyDescent="0.25">
      <c r="A38">
        <v>37</v>
      </c>
      <c r="B38" s="2">
        <v>40215</v>
      </c>
      <c r="C38" t="s">
        <v>15</v>
      </c>
      <c r="D38" s="3">
        <v>175</v>
      </c>
      <c r="E38" t="s">
        <v>10</v>
      </c>
      <c r="F38" t="s">
        <v>4</v>
      </c>
      <c r="G38" s="5">
        <f>D38*(VLOOKUP(E38,bbdd.facturas!A:B,2)/100)</f>
        <v>31.5</v>
      </c>
      <c r="H38" s="5">
        <f t="shared" si="0"/>
        <v>206.5</v>
      </c>
      <c r="I38" s="6" t="str">
        <f>VLOOKUP(MONTH(B38),bbdd.facturas!D:E,2)</f>
        <v>Febrero</v>
      </c>
    </row>
    <row r="39" spans="1:9" x14ac:dyDescent="0.25">
      <c r="A39">
        <v>38</v>
      </c>
      <c r="B39" s="2">
        <v>40216</v>
      </c>
      <c r="C39" t="s">
        <v>12</v>
      </c>
      <c r="D39" s="3">
        <v>100</v>
      </c>
      <c r="E39" t="s">
        <v>10</v>
      </c>
      <c r="F39" t="s">
        <v>4</v>
      </c>
      <c r="G39" s="5">
        <f>D39*(VLOOKUP(E39,bbdd.facturas!A:B,2)/100)</f>
        <v>18</v>
      </c>
      <c r="H39" s="5">
        <f t="shared" si="0"/>
        <v>118</v>
      </c>
      <c r="I39" s="6" t="str">
        <f>VLOOKUP(MONTH(B39),bbdd.facturas!D:E,2)</f>
        <v>Febrero</v>
      </c>
    </row>
    <row r="40" spans="1:9" x14ac:dyDescent="0.25">
      <c r="A40">
        <v>39</v>
      </c>
      <c r="B40" s="2">
        <v>40217</v>
      </c>
      <c r="C40" t="s">
        <v>12</v>
      </c>
      <c r="D40" s="3">
        <v>150</v>
      </c>
      <c r="E40" t="s">
        <v>10</v>
      </c>
      <c r="F40" t="s">
        <v>4</v>
      </c>
      <c r="G40" s="5">
        <f>D40*(VLOOKUP(E40,bbdd.facturas!A:B,2)/100)</f>
        <v>27</v>
      </c>
      <c r="H40" s="5">
        <f t="shared" si="0"/>
        <v>177</v>
      </c>
      <c r="I40" s="6" t="str">
        <f>VLOOKUP(MONTH(B40),bbdd.facturas!D:E,2)</f>
        <v>Febrero</v>
      </c>
    </row>
    <row r="41" spans="1:9" x14ac:dyDescent="0.25">
      <c r="A41">
        <v>40</v>
      </c>
      <c r="B41" s="2">
        <v>40218</v>
      </c>
      <c r="C41" t="s">
        <v>13</v>
      </c>
      <c r="D41" s="3">
        <v>75</v>
      </c>
      <c r="E41" t="s">
        <v>10</v>
      </c>
      <c r="F41" t="s">
        <v>4</v>
      </c>
      <c r="G41" s="5">
        <f>D41*(VLOOKUP(E41,bbdd.facturas!A:B,2)/100)</f>
        <v>13.5</v>
      </c>
      <c r="H41" s="5">
        <f t="shared" si="0"/>
        <v>88.5</v>
      </c>
      <c r="I41" s="6" t="str">
        <f>VLOOKUP(MONTH(B41),bbdd.facturas!D:E,2)</f>
        <v>Febrero</v>
      </c>
    </row>
    <row r="42" spans="1:9" x14ac:dyDescent="0.25">
      <c r="A42">
        <v>41</v>
      </c>
      <c r="B42" s="2">
        <v>40219</v>
      </c>
      <c r="C42" t="s">
        <v>15</v>
      </c>
      <c r="D42" s="3">
        <v>200</v>
      </c>
      <c r="E42" t="s">
        <v>10</v>
      </c>
      <c r="F42" t="s">
        <v>4</v>
      </c>
      <c r="G42" s="5">
        <f>D42*(VLOOKUP(E42,bbdd.facturas!A:B,2)/100)</f>
        <v>36</v>
      </c>
      <c r="H42" s="5">
        <f t="shared" si="0"/>
        <v>236</v>
      </c>
      <c r="I42" s="6" t="str">
        <f>VLOOKUP(MONTH(B42),bbdd.facturas!D:E,2)</f>
        <v>Febrero</v>
      </c>
    </row>
    <row r="43" spans="1:9" x14ac:dyDescent="0.25">
      <c r="A43">
        <v>42</v>
      </c>
      <c r="B43" s="2">
        <v>40220</v>
      </c>
      <c r="C43" t="s">
        <v>12</v>
      </c>
      <c r="D43" s="3">
        <v>125</v>
      </c>
      <c r="E43" t="s">
        <v>11</v>
      </c>
      <c r="F43" t="s">
        <v>5</v>
      </c>
      <c r="G43" s="5">
        <f>D43*(VLOOKUP(E43,bbdd.facturas!A:B,2)/100)</f>
        <v>10</v>
      </c>
      <c r="H43" s="5">
        <f t="shared" si="0"/>
        <v>135</v>
      </c>
      <c r="I43" s="6" t="str">
        <f>VLOOKUP(MONTH(B43),bbdd.facturas!D:E,2)</f>
        <v>Febrero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F34" sqref="F34"/>
    </sheetView>
  </sheetViews>
  <sheetFormatPr baseColWidth="10" defaultRowHeight="15" x14ac:dyDescent="0.25"/>
  <sheetData>
    <row r="1" spans="1:3" s="1" customFormat="1" x14ac:dyDescent="0.25">
      <c r="A1" s="1" t="s">
        <v>0</v>
      </c>
      <c r="B1" s="1" t="s">
        <v>32</v>
      </c>
      <c r="C1" s="1" t="s">
        <v>33</v>
      </c>
    </row>
    <row r="2" spans="1:3" x14ac:dyDescent="0.25">
      <c r="A2">
        <v>1</v>
      </c>
      <c r="B2" t="s">
        <v>34</v>
      </c>
      <c r="C2" t="s">
        <v>38</v>
      </c>
    </row>
    <row r="3" spans="1:3" x14ac:dyDescent="0.25">
      <c r="A3">
        <v>2</v>
      </c>
      <c r="B3" t="s">
        <v>36</v>
      </c>
    </row>
    <row r="4" spans="1:3" x14ac:dyDescent="0.25">
      <c r="A4">
        <v>4</v>
      </c>
      <c r="B4" t="s">
        <v>36</v>
      </c>
    </row>
    <row r="5" spans="1:3" x14ac:dyDescent="0.25">
      <c r="A5">
        <v>11</v>
      </c>
      <c r="B5" t="s">
        <v>36</v>
      </c>
    </row>
    <row r="6" spans="1:3" x14ac:dyDescent="0.25">
      <c r="A6">
        <v>12</v>
      </c>
      <c r="B6" t="s">
        <v>36</v>
      </c>
    </row>
    <row r="7" spans="1:3" x14ac:dyDescent="0.25">
      <c r="A7">
        <v>17</v>
      </c>
      <c r="B7" t="s">
        <v>36</v>
      </c>
    </row>
    <row r="8" spans="1:3" x14ac:dyDescent="0.25">
      <c r="A8">
        <v>19</v>
      </c>
      <c r="B8" t="s">
        <v>36</v>
      </c>
    </row>
    <row r="9" spans="1:3" x14ac:dyDescent="0.25">
      <c r="A9">
        <v>26</v>
      </c>
      <c r="B9" t="s">
        <v>36</v>
      </c>
    </row>
    <row r="10" spans="1:3" x14ac:dyDescent="0.25">
      <c r="A10">
        <v>27</v>
      </c>
      <c r="B10" t="s">
        <v>36</v>
      </c>
    </row>
    <row r="11" spans="1:3" x14ac:dyDescent="0.25">
      <c r="A11">
        <v>34</v>
      </c>
      <c r="B11" t="s">
        <v>36</v>
      </c>
    </row>
    <row r="12" spans="1:3" x14ac:dyDescent="0.25">
      <c r="A12">
        <v>36</v>
      </c>
      <c r="B12" t="s">
        <v>36</v>
      </c>
    </row>
    <row r="13" spans="1:3" x14ac:dyDescent="0.25">
      <c r="A13">
        <v>41</v>
      </c>
      <c r="B13" t="s">
        <v>36</v>
      </c>
    </row>
    <row r="14" spans="1:3" x14ac:dyDescent="0.25">
      <c r="A14">
        <v>7</v>
      </c>
      <c r="B14" t="s">
        <v>34</v>
      </c>
      <c r="C14" t="s">
        <v>40</v>
      </c>
    </row>
    <row r="15" spans="1:3" x14ac:dyDescent="0.25">
      <c r="A15">
        <v>9</v>
      </c>
      <c r="B15" t="s">
        <v>34</v>
      </c>
      <c r="C15" t="s">
        <v>38</v>
      </c>
    </row>
    <row r="16" spans="1:3" x14ac:dyDescent="0.25">
      <c r="A16">
        <v>13</v>
      </c>
      <c r="B16" t="s">
        <v>34</v>
      </c>
      <c r="C16" t="s">
        <v>41</v>
      </c>
    </row>
    <row r="17" spans="1:3" x14ac:dyDescent="0.25">
      <c r="A17">
        <v>14</v>
      </c>
      <c r="B17" t="s">
        <v>34</v>
      </c>
      <c r="C17" t="s">
        <v>39</v>
      </c>
    </row>
    <row r="18" spans="1:3" x14ac:dyDescent="0.25">
      <c r="A18">
        <v>16</v>
      </c>
      <c r="B18" t="s">
        <v>34</v>
      </c>
    </row>
    <row r="19" spans="1:3" x14ac:dyDescent="0.25">
      <c r="A19">
        <v>22</v>
      </c>
      <c r="B19" t="s">
        <v>34</v>
      </c>
      <c r="C19" t="s">
        <v>39</v>
      </c>
    </row>
    <row r="20" spans="1:3" x14ac:dyDescent="0.25">
      <c r="A20">
        <v>24</v>
      </c>
      <c r="B20" t="s">
        <v>34</v>
      </c>
      <c r="C20" t="s">
        <v>38</v>
      </c>
    </row>
    <row r="21" spans="1:3" x14ac:dyDescent="0.25">
      <c r="A21">
        <v>28</v>
      </c>
      <c r="B21" t="s">
        <v>34</v>
      </c>
      <c r="C21" t="s">
        <v>39</v>
      </c>
    </row>
    <row r="22" spans="1:3" x14ac:dyDescent="0.25">
      <c r="A22">
        <v>29</v>
      </c>
      <c r="B22" t="s">
        <v>34</v>
      </c>
      <c r="C22" t="s">
        <v>39</v>
      </c>
    </row>
    <row r="23" spans="1:3" x14ac:dyDescent="0.25">
      <c r="A23">
        <v>31</v>
      </c>
      <c r="B23" t="s">
        <v>34</v>
      </c>
      <c r="C23" t="s">
        <v>41</v>
      </c>
    </row>
    <row r="24" spans="1:3" x14ac:dyDescent="0.25">
      <c r="A24">
        <v>33</v>
      </c>
      <c r="B24" t="s">
        <v>34</v>
      </c>
      <c r="C24" t="s">
        <v>40</v>
      </c>
    </row>
    <row r="25" spans="1:3" x14ac:dyDescent="0.25">
      <c r="A25">
        <v>39</v>
      </c>
      <c r="B25" t="s">
        <v>34</v>
      </c>
      <c r="C25" t="s">
        <v>40</v>
      </c>
    </row>
    <row r="26" spans="1:3" x14ac:dyDescent="0.25">
      <c r="A26">
        <v>42</v>
      </c>
      <c r="B26" t="s">
        <v>34</v>
      </c>
      <c r="C26" t="s">
        <v>41</v>
      </c>
    </row>
    <row r="27" spans="1:3" x14ac:dyDescent="0.25">
      <c r="A27">
        <v>5</v>
      </c>
      <c r="B27" t="s">
        <v>37</v>
      </c>
      <c r="C27" t="s">
        <v>41</v>
      </c>
    </row>
    <row r="28" spans="1:3" x14ac:dyDescent="0.25">
      <c r="A28">
        <v>6</v>
      </c>
      <c r="B28" t="s">
        <v>37</v>
      </c>
      <c r="C28" t="s">
        <v>39</v>
      </c>
    </row>
    <row r="29" spans="1:3" x14ac:dyDescent="0.25">
      <c r="A29">
        <v>8</v>
      </c>
      <c r="B29" t="s">
        <v>37</v>
      </c>
      <c r="C29" t="s">
        <v>38</v>
      </c>
    </row>
    <row r="30" spans="1:3" x14ac:dyDescent="0.25">
      <c r="A30">
        <v>15</v>
      </c>
      <c r="B30" t="s">
        <v>37</v>
      </c>
      <c r="C30" t="s">
        <v>39</v>
      </c>
    </row>
    <row r="31" spans="1:3" x14ac:dyDescent="0.25">
      <c r="A31">
        <v>20</v>
      </c>
      <c r="B31" t="s">
        <v>37</v>
      </c>
      <c r="C31" t="s">
        <v>40</v>
      </c>
    </row>
    <row r="32" spans="1:3" x14ac:dyDescent="0.25">
      <c r="A32">
        <v>21</v>
      </c>
      <c r="B32" t="s">
        <v>37</v>
      </c>
      <c r="C32" t="s">
        <v>38</v>
      </c>
    </row>
    <row r="33" spans="1:3" x14ac:dyDescent="0.25">
      <c r="A33">
        <v>23</v>
      </c>
      <c r="B33" t="s">
        <v>37</v>
      </c>
    </row>
    <row r="34" spans="1:3" x14ac:dyDescent="0.25">
      <c r="A34">
        <v>30</v>
      </c>
      <c r="B34" t="s">
        <v>37</v>
      </c>
      <c r="C34" t="s">
        <v>41</v>
      </c>
    </row>
    <row r="35" spans="1:3" x14ac:dyDescent="0.25">
      <c r="A35">
        <v>32</v>
      </c>
      <c r="B35" t="s">
        <v>37</v>
      </c>
      <c r="C35" t="s">
        <v>38</v>
      </c>
    </row>
    <row r="36" spans="1:3" x14ac:dyDescent="0.25">
      <c r="A36">
        <v>37</v>
      </c>
      <c r="B36" t="s">
        <v>37</v>
      </c>
      <c r="C36" t="s">
        <v>38</v>
      </c>
    </row>
    <row r="37" spans="1:3" x14ac:dyDescent="0.25">
      <c r="A37">
        <v>38</v>
      </c>
      <c r="B37" t="s">
        <v>37</v>
      </c>
      <c r="C37" t="s">
        <v>39</v>
      </c>
    </row>
    <row r="38" spans="1:3" x14ac:dyDescent="0.25">
      <c r="A38">
        <v>3</v>
      </c>
      <c r="B38" t="s">
        <v>35</v>
      </c>
    </row>
    <row r="39" spans="1:3" x14ac:dyDescent="0.25">
      <c r="A39">
        <v>10</v>
      </c>
      <c r="B39" t="s">
        <v>35</v>
      </c>
    </row>
    <row r="40" spans="1:3" x14ac:dyDescent="0.25">
      <c r="A40">
        <v>18</v>
      </c>
      <c r="B40" t="s">
        <v>35</v>
      </c>
    </row>
    <row r="41" spans="1:3" x14ac:dyDescent="0.25">
      <c r="A41">
        <v>25</v>
      </c>
      <c r="B41" t="s">
        <v>35</v>
      </c>
    </row>
    <row r="42" spans="1:3" x14ac:dyDescent="0.25">
      <c r="A42">
        <v>35</v>
      </c>
      <c r="B42" t="s">
        <v>35</v>
      </c>
    </row>
    <row r="43" spans="1:3" x14ac:dyDescent="0.25">
      <c r="A43">
        <v>40</v>
      </c>
      <c r="B43" t="s">
        <v>35</v>
      </c>
    </row>
  </sheetData>
  <sortState ref="A2:C43">
    <sortCondition ref="B2:B43"/>
  </sortState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D2" sqref="D2"/>
    </sheetView>
  </sheetViews>
  <sheetFormatPr baseColWidth="10" defaultRowHeight="15" x14ac:dyDescent="0.25"/>
  <cols>
    <col min="4" max="4" width="15.28515625" bestFit="1" customWidth="1"/>
  </cols>
  <sheetData>
    <row r="1" spans="1:5" s="1" customFormat="1" x14ac:dyDescent="0.25">
      <c r="A1" s="1" t="s">
        <v>8</v>
      </c>
      <c r="B1" s="1" t="s">
        <v>9</v>
      </c>
      <c r="D1" s="1" t="s">
        <v>16</v>
      </c>
      <c r="E1" s="1" t="s">
        <v>17</v>
      </c>
    </row>
    <row r="2" spans="1:5" x14ac:dyDescent="0.25">
      <c r="A2" t="s">
        <v>10</v>
      </c>
      <c r="B2">
        <v>18</v>
      </c>
      <c r="D2">
        <v>1</v>
      </c>
      <c r="E2" t="s">
        <v>18</v>
      </c>
    </row>
    <row r="3" spans="1:5" x14ac:dyDescent="0.25">
      <c r="A3" t="s">
        <v>11</v>
      </c>
      <c r="B3">
        <v>8</v>
      </c>
      <c r="D3">
        <v>2</v>
      </c>
      <c r="E3" t="s">
        <v>19</v>
      </c>
    </row>
    <row r="4" spans="1:5" x14ac:dyDescent="0.25">
      <c r="D4">
        <v>3</v>
      </c>
      <c r="E4" t="s">
        <v>20</v>
      </c>
    </row>
    <row r="5" spans="1:5" x14ac:dyDescent="0.25">
      <c r="D5">
        <v>4</v>
      </c>
      <c r="E5" t="s">
        <v>21</v>
      </c>
    </row>
    <row r="6" spans="1:5" x14ac:dyDescent="0.25">
      <c r="D6">
        <v>5</v>
      </c>
      <c r="E6" t="s">
        <v>22</v>
      </c>
    </row>
    <row r="7" spans="1:5" x14ac:dyDescent="0.25">
      <c r="D7">
        <v>6</v>
      </c>
      <c r="E7" t="s">
        <v>23</v>
      </c>
    </row>
    <row r="8" spans="1:5" x14ac:dyDescent="0.25">
      <c r="D8">
        <v>7</v>
      </c>
      <c r="E8" t="s">
        <v>24</v>
      </c>
    </row>
    <row r="9" spans="1:5" x14ac:dyDescent="0.25">
      <c r="D9">
        <v>8</v>
      </c>
      <c r="E9" t="s">
        <v>25</v>
      </c>
    </row>
    <row r="10" spans="1:5" x14ac:dyDescent="0.25">
      <c r="D10">
        <v>9</v>
      </c>
      <c r="E10" t="s">
        <v>26</v>
      </c>
    </row>
    <row r="11" spans="1:5" x14ac:dyDescent="0.25">
      <c r="D11">
        <v>10</v>
      </c>
      <c r="E11" t="s">
        <v>27</v>
      </c>
    </row>
    <row r="12" spans="1:5" x14ac:dyDescent="0.25">
      <c r="D12">
        <v>11</v>
      </c>
      <c r="E12" t="s">
        <v>28</v>
      </c>
    </row>
    <row r="13" spans="1:5" x14ac:dyDescent="0.25">
      <c r="D13">
        <v>12</v>
      </c>
      <c r="E13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resumen.facturas_analytics</vt:lpstr>
      <vt:lpstr>datos.facturas</vt:lpstr>
      <vt:lpstr>datos.analytics</vt:lpstr>
      <vt:lpstr>bbdd.facturas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Iñaki Huerta</dc:creator>
  <cp:lastModifiedBy>Iñaki Huerta</cp:lastModifiedBy>
  <dcterms:created xsi:type="dcterms:W3CDTF">2012-01-26T16:10:09Z</dcterms:created>
  <dcterms:modified xsi:type="dcterms:W3CDTF">2012-01-26T19:19:09Z</dcterms:modified>
</cp:coreProperties>
</file>